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CG\JAHIA - documents online\2022 Nouveaux documents\"/>
    </mc:Choice>
  </mc:AlternateContent>
  <xr:revisionPtr revIDLastSave="0" documentId="13_ncr:1_{3F84E8D4-F740-40CA-994D-7F8A8957443A}" xr6:coauthVersionLast="36" xr6:coauthVersionMax="36" xr10:uidLastSave="{00000000-0000-0000-0000-000000000000}"/>
  <workbookProtection workbookAlgorithmName="SHA-512" workbookHashValue="FbVKyPuOJcemDIaAxX97FAqqb84VQ373vg0EZbBJh73dlo2jrYWKZNPafebU/0R3y3dE+BKE3o/Ty/m55qxjCQ==" workbookSaltValue="sIcriQ1jjLUY657tJZscaw==" workbookSpinCount="100000" lockStructure="1"/>
  <bookViews>
    <workbookView xWindow="0" yWindow="0" windowWidth="28800" windowHeight="12225" tabRatio="895" xr2:uid="{00000000-000D-0000-FFFF-FFFF00000000}"/>
  </bookViews>
  <sheets>
    <sheet name="Base 2022" sheetId="47" r:id="rId1"/>
    <sheet name="jan 2022" sheetId="46" r:id="rId2"/>
    <sheet name="fév 2022" sheetId="45" r:id="rId3"/>
    <sheet name="mars 2022" sheetId="35" r:id="rId4"/>
    <sheet name="avril 2022" sheetId="36" r:id="rId5"/>
    <sheet name="mai 2022" sheetId="37" r:id="rId6"/>
    <sheet name="juin 2022" sheetId="38" r:id="rId7"/>
    <sheet name="juillet 2022" sheetId="39" r:id="rId8"/>
    <sheet name="août 2022" sheetId="40" r:id="rId9"/>
    <sheet name="sept 2022" sheetId="41" r:id="rId10"/>
    <sheet name="oct 2022" sheetId="42" r:id="rId11"/>
    <sheet name="nov 2022" sheetId="43" r:id="rId12"/>
    <sheet name="déc 2022" sheetId="44" r:id="rId13"/>
  </sheets>
  <definedNames>
    <definedName name="_xlnm._FilterDatabase" localSheetId="2" hidden="1">'fév 2022'!$A$5:$H$5</definedName>
    <definedName name="_xlnm._FilterDatabase" localSheetId="1" hidden="1">'jan 2022'!$A$5:$H$5</definedName>
    <definedName name="_xlnm._FilterDatabase" localSheetId="3" hidden="1">'mars 2022'!$A$5:$H$5</definedName>
    <definedName name="_xlnm.Print_Area" localSheetId="8">'août 2022'!$A$1:$I$75</definedName>
    <definedName name="_xlnm.Print_Area" localSheetId="4">'avril 2022'!$A$1:$I$75</definedName>
    <definedName name="_xlnm.Print_Area" localSheetId="0">'Base 2022'!$A$1:$H$26</definedName>
    <definedName name="_xlnm.Print_Area" localSheetId="12">'déc 2022'!$A$1:$H$74</definedName>
    <definedName name="_xlnm.Print_Area" localSheetId="2">'fév 2022'!$A$1:$I$75</definedName>
    <definedName name="_xlnm.Print_Area" localSheetId="1">'jan 2022'!$A$1:$I$75</definedName>
    <definedName name="_xlnm.Print_Area" localSheetId="7">'juillet 2022'!$A$1:$I$75</definedName>
    <definedName name="_xlnm.Print_Area" localSheetId="6">'juin 2022'!$A$1:$I$75</definedName>
    <definedName name="_xlnm.Print_Area" localSheetId="5">'mai 2022'!$A$1:$I$75</definedName>
    <definedName name="_xlnm.Print_Area" localSheetId="3">'mars 2022'!$A$1:$I$75</definedName>
    <definedName name="_xlnm.Print_Area" localSheetId="11">'nov 2022'!$A$1:$I$75</definedName>
    <definedName name="_xlnm.Print_Area" localSheetId="10">'oct 2022'!$A$1:$I$75</definedName>
    <definedName name="_xlnm.Print_Area" localSheetId="9">'sept 2022'!$A$1:$I$75</definedName>
  </definedNames>
  <calcPr calcId="191029"/>
</workbook>
</file>

<file path=xl/calcChain.xml><?xml version="1.0" encoding="utf-8"?>
<calcChain xmlns="http://schemas.openxmlformats.org/spreadsheetml/2006/main">
  <c r="C75" i="46" l="1"/>
  <c r="C74" i="46"/>
  <c r="C74" i="44" l="1"/>
  <c r="C73" i="44"/>
  <c r="C72" i="44"/>
  <c r="C37" i="44"/>
  <c r="C36" i="44"/>
  <c r="C35" i="44"/>
  <c r="C75" i="43"/>
  <c r="C74" i="43"/>
  <c r="C73" i="43"/>
  <c r="C37" i="43"/>
  <c r="C36" i="43"/>
  <c r="C35" i="43"/>
  <c r="C75" i="42"/>
  <c r="C74" i="42"/>
  <c r="C73" i="42"/>
  <c r="C37" i="42"/>
  <c r="C36" i="42"/>
  <c r="C35" i="42"/>
  <c r="C75" i="41"/>
  <c r="C74" i="41"/>
  <c r="C73" i="41"/>
  <c r="C37" i="41"/>
  <c r="C36" i="41"/>
  <c r="C35" i="41"/>
  <c r="C75" i="40"/>
  <c r="C74" i="40"/>
  <c r="C73" i="40"/>
  <c r="C37" i="40"/>
  <c r="C36" i="40"/>
  <c r="C35" i="40"/>
  <c r="C75" i="39"/>
  <c r="C74" i="39"/>
  <c r="C73" i="39"/>
  <c r="C37" i="39"/>
  <c r="C36" i="39"/>
  <c r="C35" i="39"/>
  <c r="C75" i="38"/>
  <c r="C74" i="38"/>
  <c r="C73" i="38"/>
  <c r="C37" i="38"/>
  <c r="C36" i="38"/>
  <c r="C35" i="38"/>
  <c r="C75" i="37"/>
  <c r="C74" i="37"/>
  <c r="C73" i="37"/>
  <c r="C37" i="37"/>
  <c r="C36" i="37"/>
  <c r="C35" i="37"/>
  <c r="C37" i="36"/>
  <c r="C36" i="36"/>
  <c r="C35" i="36"/>
  <c r="C75" i="36"/>
  <c r="C74" i="36"/>
  <c r="C73" i="36"/>
  <c r="D73" i="46" l="1"/>
  <c r="C75" i="35"/>
  <c r="C74" i="35"/>
  <c r="C73" i="35"/>
  <c r="C37" i="35"/>
  <c r="C36" i="35"/>
  <c r="C35" i="35"/>
  <c r="C75" i="45"/>
  <c r="C74" i="45"/>
  <c r="C73" i="45"/>
  <c r="C37" i="45"/>
  <c r="C36" i="45"/>
  <c r="C35" i="45"/>
  <c r="C40" i="45"/>
  <c r="C39" i="45"/>
  <c r="C40" i="35"/>
  <c r="C39" i="35"/>
  <c r="C40" i="36"/>
  <c r="C39" i="36"/>
  <c r="C40" i="37"/>
  <c r="C39" i="37"/>
  <c r="C40" i="38"/>
  <c r="C39" i="38"/>
  <c r="C40" i="39"/>
  <c r="C39" i="39"/>
  <c r="C40" i="40"/>
  <c r="C39" i="40"/>
  <c r="C40" i="41"/>
  <c r="C39" i="41"/>
  <c r="C40" i="42"/>
  <c r="C39" i="42"/>
  <c r="C40" i="43"/>
  <c r="C39" i="43"/>
  <c r="C40" i="44"/>
  <c r="C39" i="44"/>
  <c r="C40" i="46"/>
  <c r="C39" i="46"/>
  <c r="C3" i="45"/>
  <c r="C3" i="35"/>
  <c r="C3" i="36"/>
  <c r="C3" i="37"/>
  <c r="C3" i="38"/>
  <c r="C3" i="39"/>
  <c r="C3" i="40"/>
  <c r="C3" i="41"/>
  <c r="C3" i="42"/>
  <c r="C3" i="43"/>
  <c r="C3" i="44"/>
  <c r="C3" i="46"/>
  <c r="C2" i="45"/>
  <c r="C2" i="35"/>
  <c r="C2" i="36"/>
  <c r="C2" i="37"/>
  <c r="C2" i="38"/>
  <c r="C2" i="39"/>
  <c r="C2" i="40"/>
  <c r="C2" i="41"/>
  <c r="C2" i="42"/>
  <c r="C2" i="43"/>
  <c r="C2" i="44"/>
  <c r="C2" i="46"/>
  <c r="D32" i="46" l="1"/>
  <c r="D2" i="44" l="1"/>
  <c r="E70" i="46" l="1"/>
  <c r="D70" i="46"/>
  <c r="E32" i="46"/>
  <c r="E71" i="46" l="1"/>
  <c r="D71" i="46"/>
  <c r="D70" i="42"/>
  <c r="E32" i="42"/>
  <c r="D32" i="42"/>
  <c r="D71" i="42" s="1"/>
  <c r="D70" i="45"/>
  <c r="D70" i="35"/>
  <c r="D70" i="36"/>
  <c r="D70" i="37"/>
  <c r="D70" i="38"/>
  <c r="D70" i="39"/>
  <c r="D70" i="40"/>
  <c r="D70" i="41"/>
  <c r="D70" i="43"/>
  <c r="D69" i="44"/>
  <c r="D3" i="44"/>
  <c r="D40" i="44" s="1"/>
  <c r="E32" i="45"/>
  <c r="E32" i="35"/>
  <c r="E32" i="36"/>
  <c r="E32" i="37"/>
  <c r="E32" i="38"/>
  <c r="E32" i="39"/>
  <c r="E32" i="40"/>
  <c r="E32" i="41"/>
  <c r="E32" i="43"/>
  <c r="E32" i="44"/>
  <c r="D32" i="45"/>
  <c r="D32" i="35"/>
  <c r="D71" i="35" s="1"/>
  <c r="D32" i="36"/>
  <c r="D32" i="37"/>
  <c r="D71" i="37" s="1"/>
  <c r="D32" i="38"/>
  <c r="D32" i="39"/>
  <c r="D71" i="39" s="1"/>
  <c r="D32" i="40"/>
  <c r="D32" i="41"/>
  <c r="D71" i="41" s="1"/>
  <c r="D32" i="43"/>
  <c r="D32" i="44"/>
  <c r="D70" i="44" s="1"/>
  <c r="F6" i="46"/>
  <c r="D2" i="46"/>
  <c r="D3" i="46"/>
  <c r="D40" i="46" s="1"/>
  <c r="D3" i="45"/>
  <c r="D40" i="45" s="1"/>
  <c r="D3" i="36"/>
  <c r="D40" i="36" s="1"/>
  <c r="D3" i="37"/>
  <c r="D3" i="38"/>
  <c r="D40" i="38" s="1"/>
  <c r="D3" i="39"/>
  <c r="D3" i="40"/>
  <c r="D3" i="41"/>
  <c r="D3" i="42"/>
  <c r="D3" i="43"/>
  <c r="D3" i="35"/>
  <c r="D2" i="45"/>
  <c r="D2" i="35"/>
  <c r="D2" i="36"/>
  <c r="D2" i="37"/>
  <c r="D2" i="38"/>
  <c r="D2" i="39"/>
  <c r="D2" i="40"/>
  <c r="D2" i="41"/>
  <c r="D2" i="42"/>
  <c r="D2" i="43"/>
  <c r="H39" i="46"/>
  <c r="D73" i="45"/>
  <c r="E70" i="45"/>
  <c r="H39" i="45"/>
  <c r="A6" i="45"/>
  <c r="D72" i="44"/>
  <c r="E69" i="44"/>
  <c r="H39" i="44"/>
  <c r="A6" i="44"/>
  <c r="D73" i="43"/>
  <c r="E70" i="43"/>
  <c r="H39" i="43"/>
  <c r="A6" i="43"/>
  <c r="D73" i="42"/>
  <c r="E70" i="42"/>
  <c r="H39" i="42"/>
  <c r="A6" i="42"/>
  <c r="D73" i="41"/>
  <c r="E70" i="41"/>
  <c r="H39" i="41"/>
  <c r="A6" i="41"/>
  <c r="D73" i="40"/>
  <c r="E70" i="40"/>
  <c r="H39" i="40"/>
  <c r="A6" i="40"/>
  <c r="D73" i="39"/>
  <c r="E70" i="39"/>
  <c r="H39" i="39"/>
  <c r="A6" i="39"/>
  <c r="D73" i="38"/>
  <c r="E70" i="38"/>
  <c r="H39" i="38"/>
  <c r="A6" i="38"/>
  <c r="D73" i="37"/>
  <c r="E70" i="37"/>
  <c r="H39" i="37"/>
  <c r="A6" i="37"/>
  <c r="D73" i="36"/>
  <c r="E70" i="36"/>
  <c r="H39" i="36"/>
  <c r="A6" i="36"/>
  <c r="D73" i="35"/>
  <c r="E70" i="35"/>
  <c r="H39" i="35"/>
  <c r="D71" i="43" l="1"/>
  <c r="D71" i="40"/>
  <c r="D71" i="38"/>
  <c r="D71" i="36"/>
  <c r="D71" i="45"/>
  <c r="D40" i="42"/>
  <c r="D40" i="40"/>
  <c r="D39" i="45"/>
  <c r="D39" i="46"/>
  <c r="E71" i="43"/>
  <c r="E71" i="38"/>
  <c r="E71" i="45"/>
  <c r="E71" i="41"/>
  <c r="E71" i="37"/>
  <c r="E71" i="42"/>
  <c r="E71" i="40"/>
  <c r="E71" i="36"/>
  <c r="E70" i="44"/>
  <c r="E71" i="39"/>
  <c r="E71" i="35"/>
  <c r="F33" i="46"/>
  <c r="F43" i="46" s="1"/>
  <c r="F71" i="46" s="1"/>
  <c r="F6" i="45" s="1"/>
  <c r="D39" i="35"/>
  <c r="D40" i="37"/>
  <c r="D40" i="39"/>
  <c r="D40" i="41"/>
  <c r="D40" i="43"/>
  <c r="D40" i="35"/>
  <c r="D39" i="44"/>
  <c r="D39" i="43"/>
  <c r="D39" i="42"/>
  <c r="D39" i="41"/>
  <c r="D39" i="40"/>
  <c r="D39" i="39"/>
  <c r="D39" i="38"/>
  <c r="D39" i="37"/>
  <c r="D39" i="36"/>
  <c r="A6" i="35"/>
  <c r="F33" i="45" l="1"/>
  <c r="F43" i="45" s="1"/>
  <c r="F71" i="45" s="1"/>
  <c r="F6" i="35" s="1"/>
  <c r="F33" i="35" l="1"/>
  <c r="F43" i="35" l="1"/>
  <c r="F71" i="35" s="1"/>
  <c r="F6" i="36" s="1"/>
  <c r="F33" i="36" l="1"/>
  <c r="F43" i="36" s="1"/>
  <c r="F71" i="36" s="1"/>
  <c r="F6" i="37" s="1"/>
  <c r="F33" i="37" l="1"/>
  <c r="F43" i="37" s="1"/>
  <c r="F71" i="37" s="1"/>
  <c r="F6" i="38" s="1"/>
  <c r="F33" i="38" l="1"/>
  <c r="F43" i="38" s="1"/>
  <c r="F71" i="38" s="1"/>
  <c r="F6" i="39" s="1"/>
  <c r="F33" i="39" l="1"/>
  <c r="F43" i="39" s="1"/>
  <c r="F71" i="39" s="1"/>
  <c r="F6" i="40" s="1"/>
  <c r="F33" i="40" l="1"/>
  <c r="F43" i="40" s="1"/>
  <c r="F71" i="40" s="1"/>
  <c r="F6" i="41" s="1"/>
  <c r="F33" i="41" l="1"/>
  <c r="F43" i="41" s="1"/>
  <c r="F71" i="41" s="1"/>
  <c r="F6" i="42" l="1"/>
  <c r="F33" i="42" s="1"/>
  <c r="F43" i="42" s="1"/>
  <c r="F71" i="42" l="1"/>
  <c r="F6" i="43" s="1"/>
  <c r="F33" i="43" l="1"/>
  <c r="F43" i="43" l="1"/>
  <c r="F71" i="43" s="1"/>
  <c r="F6" i="44" s="1"/>
  <c r="F33" i="44" l="1"/>
  <c r="F43" i="44" s="1"/>
  <c r="F70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233AE190-1237-4ACE-94C8-6EB6003AFE6D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A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A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A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A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A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A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A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 xr:uid="{00000000-0006-0000-0A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 xr:uid="{00000000-0006-0000-0A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B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B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B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B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B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B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B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 xr:uid="{00000000-0006-0000-0B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 xr:uid="{00000000-0006-0000-0B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C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C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C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C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C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C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C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9" authorId="0" shapeId="0" xr:uid="{00000000-0006-0000-0C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0" authorId="0" shapeId="0" xr:uid="{00000000-0006-0000-0C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3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 xr:uid="{00000000-0006-0000-03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4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4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 xr:uid="{00000000-0006-0000-04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 xr:uid="{00000000-0006-0000-04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5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 xr:uid="{00000000-0006-0000-05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6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6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6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6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 xr:uid="{00000000-0006-0000-06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 xr:uid="{00000000-0006-0000-06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7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7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7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7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7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 xr:uid="{00000000-0006-0000-07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 xr:uid="{00000000-0006-0000-07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8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8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8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8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8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8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8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 xr:uid="{00000000-0006-0000-08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 xr:uid="{00000000-0006-0000-08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9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 xr:uid="{00000000-0006-0000-09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 xr:uid="{00000000-0006-0000-09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 xr:uid="{00000000-0006-0000-09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 xr:uid="{00000000-0006-0000-09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 xr:uid="{00000000-0006-0000-09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 xr:uid="{00000000-0006-0000-09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 xr:uid="{00000000-0006-0000-09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 xr:uid="{00000000-0006-0000-09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sharedStrings.xml><?xml version="1.0" encoding="utf-8"?>
<sst xmlns="http://schemas.openxmlformats.org/spreadsheetml/2006/main" count="326" uniqueCount="28">
  <si>
    <t>Libellé</t>
  </si>
  <si>
    <t>Date</t>
  </si>
  <si>
    <t>TOTAL</t>
  </si>
  <si>
    <t>Solde</t>
  </si>
  <si>
    <t>Nom de la faculté / institut / service :</t>
  </si>
  <si>
    <t>Solde reporté du mois précédent</t>
  </si>
  <si>
    <t>Recettes</t>
  </si>
  <si>
    <t>Dépenses</t>
  </si>
  <si>
    <t>Mois année :</t>
  </si>
  <si>
    <t>Solde vérifié le :</t>
  </si>
  <si>
    <t>Nature
comptable</t>
  </si>
  <si>
    <t>c/c
OTP</t>
  </si>
  <si>
    <t>Solde page précédente</t>
  </si>
  <si>
    <t>No
pièce</t>
  </si>
  <si>
    <t>Solde de caisse initial :</t>
  </si>
  <si>
    <t>Livre de Caisse</t>
  </si>
  <si>
    <t>Centre de
coût / OTP</t>
  </si>
  <si>
    <t>Base fichier livre de caisse - BCG</t>
  </si>
  <si>
    <t>Report solde au 31 décembre 2021</t>
  </si>
  <si>
    <t xml:space="preserve">  </t>
  </si>
  <si>
    <t>Si changement de responsable de caisse en cours d'année :</t>
  </si>
  <si>
    <t>Date départ :</t>
  </si>
  <si>
    <t>Date arrivée :</t>
  </si>
  <si>
    <t>Visa de la / du responsable :</t>
  </si>
  <si>
    <t>Nom de la caissière / du caissier</t>
  </si>
  <si>
    <t>Nom de la caissière / du caissier sortant-e :</t>
  </si>
  <si>
    <t>Nom de la caissière / du caissier entrant-e :</t>
  </si>
  <si>
    <t>Visa de la caissière / du caissier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</si>
</sst>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0.000;[Red]\-#,##0.000"/>
    <numFmt numFmtId="166" formatCode="#,##0_ ;[Red]\-#,##0\ "/>
    <numFmt numFmtId="167" formatCode="dd/mm/yy;@"/>
    <numFmt numFmtId="168" formatCode="dd/mm/yyyy;@"/>
    <numFmt numFmtId="169" formatCode="0_ ;[Red]\-0\ "/>
  </numFmts>
  <fonts count="1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Gellix"/>
      <family val="3"/>
    </font>
    <font>
      <sz val="10"/>
      <name val="Gellix"/>
      <family val="3"/>
    </font>
    <font>
      <b/>
      <sz val="10"/>
      <name val="Gellix"/>
      <family val="3"/>
    </font>
    <font>
      <b/>
      <sz val="20"/>
      <name val="Gellix"/>
      <family val="3"/>
    </font>
    <font>
      <b/>
      <sz val="10"/>
      <color theme="1"/>
      <name val="Gellix"/>
      <family val="3"/>
    </font>
    <font>
      <b/>
      <sz val="10"/>
      <color indexed="10"/>
      <name val="Gellix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/>
    <xf numFmtId="0" fontId="6" fillId="0" borderId="0" xfId="0" applyFont="1" applyFill="1" applyBorder="1" applyAlignment="1" applyProtection="1">
      <alignment horizontal="left" vertical="center"/>
    </xf>
    <xf numFmtId="164" fontId="6" fillId="2" borderId="4" xfId="1" applyFont="1" applyFill="1" applyBorder="1" applyAlignment="1" applyProtection="1">
      <alignment vertical="center"/>
      <protection locked="0"/>
    </xf>
    <xf numFmtId="0" fontId="5" fillId="0" borderId="26" xfId="0" applyFont="1" applyBorder="1"/>
    <xf numFmtId="0" fontId="5" fillId="0" borderId="0" xfId="0" applyFont="1" applyFill="1"/>
    <xf numFmtId="0" fontId="6" fillId="0" borderId="0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17" fontId="6" fillId="0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8" fillId="2" borderId="6" xfId="0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40" fontId="8" fillId="2" borderId="7" xfId="1" applyNumberFormat="1" applyFont="1" applyFill="1" applyBorder="1" applyAlignment="1">
      <alignment horizontal="center" vertical="center"/>
    </xf>
    <xf numFmtId="40" fontId="8" fillId="2" borderId="7" xfId="1" applyNumberFormat="1" applyFont="1" applyFill="1" applyBorder="1" applyAlignment="1">
      <alignment horizontal="center" vertical="center" wrapText="1"/>
    </xf>
    <xf numFmtId="165" fontId="8" fillId="2" borderId="8" xfId="1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 applyProtection="1">
      <alignment horizontal="center" shrinkToFit="1"/>
    </xf>
    <xf numFmtId="0" fontId="5" fillId="0" borderId="1" xfId="0" applyFont="1" applyFill="1" applyBorder="1"/>
    <xf numFmtId="164" fontId="5" fillId="0" borderId="1" xfId="1" applyFont="1" applyFill="1" applyBorder="1"/>
    <xf numFmtId="164" fontId="5" fillId="0" borderId="1" xfId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>
      <alignment horizontal="right"/>
    </xf>
    <xf numFmtId="169" fontId="5" fillId="0" borderId="16" xfId="1" applyNumberFormat="1" applyFont="1" applyFill="1" applyBorder="1"/>
    <xf numFmtId="14" fontId="5" fillId="0" borderId="17" xfId="0" applyNumberFormat="1" applyFont="1" applyFill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 shrinkToFit="1"/>
      <protection locked="0"/>
    </xf>
    <xf numFmtId="0" fontId="5" fillId="0" borderId="1" xfId="0" applyFont="1" applyFill="1" applyBorder="1" applyAlignment="1" applyProtection="1">
      <alignment shrinkToFit="1"/>
      <protection locked="0"/>
    </xf>
    <xf numFmtId="164" fontId="5" fillId="0" borderId="3" xfId="1" applyFont="1" applyFill="1" applyBorder="1" applyProtection="1">
      <protection locked="0"/>
    </xf>
    <xf numFmtId="164" fontId="5" fillId="0" borderId="3" xfId="1" applyFont="1" applyFill="1" applyBorder="1" applyAlignment="1">
      <alignment horizontal="right"/>
    </xf>
    <xf numFmtId="166" fontId="5" fillId="0" borderId="3" xfId="1" applyNumberFormat="1" applyFont="1" applyFill="1" applyBorder="1" applyAlignment="1" applyProtection="1">
      <alignment horizontal="right"/>
      <protection locked="0"/>
    </xf>
    <xf numFmtId="169" fontId="5" fillId="0" borderId="18" xfId="1" applyNumberFormat="1" applyFont="1" applyFill="1" applyBorder="1" applyProtection="1">
      <protection locked="0"/>
    </xf>
    <xf numFmtId="3" fontId="5" fillId="0" borderId="23" xfId="0" applyNumberFormat="1" applyFont="1" applyFill="1" applyBorder="1" applyAlignment="1" applyProtection="1">
      <alignment horizontal="center" shrinkToFit="1"/>
      <protection locked="0"/>
    </xf>
    <xf numFmtId="0" fontId="5" fillId="0" borderId="3" xfId="0" applyFont="1" applyFill="1" applyBorder="1" applyAlignment="1" applyProtection="1">
      <alignment shrinkToFit="1"/>
      <protection locked="0"/>
    </xf>
    <xf numFmtId="14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 shrinkToFit="1"/>
      <protection locked="0"/>
    </xf>
    <xf numFmtId="0" fontId="5" fillId="0" borderId="5" xfId="0" applyFont="1" applyFill="1" applyBorder="1" applyAlignment="1" applyProtection="1">
      <alignment shrinkToFit="1"/>
      <protection locked="0"/>
    </xf>
    <xf numFmtId="164" fontId="5" fillId="0" borderId="5" xfId="1" applyFont="1" applyFill="1" applyBorder="1" applyProtection="1">
      <protection locked="0"/>
    </xf>
    <xf numFmtId="164" fontId="5" fillId="0" borderId="5" xfId="1" applyFont="1" applyFill="1" applyBorder="1" applyAlignment="1">
      <alignment horizontal="right"/>
    </xf>
    <xf numFmtId="166" fontId="5" fillId="0" borderId="5" xfId="1" applyNumberFormat="1" applyFont="1" applyFill="1" applyBorder="1" applyAlignment="1" applyProtection="1">
      <alignment horizontal="right"/>
      <protection locked="0"/>
    </xf>
    <xf numFmtId="169" fontId="5" fillId="0" borderId="20" xfId="1" applyNumberFormat="1" applyFont="1" applyFill="1" applyBorder="1" applyProtection="1">
      <protection locked="0"/>
    </xf>
    <xf numFmtId="0" fontId="6" fillId="2" borderId="6" xfId="0" applyFont="1" applyFill="1" applyBorder="1" applyAlignment="1">
      <alignment horizontal="center"/>
    </xf>
    <xf numFmtId="3" fontId="6" fillId="2" borderId="21" xfId="0" applyNumberFormat="1" applyFont="1" applyFill="1" applyBorder="1" applyAlignment="1">
      <alignment horizontal="center"/>
    </xf>
    <xf numFmtId="0" fontId="6" fillId="2" borderId="7" xfId="0" applyFont="1" applyFill="1" applyBorder="1"/>
    <xf numFmtId="164" fontId="6" fillId="2" borderId="7" xfId="1" applyFont="1" applyFill="1" applyBorder="1"/>
    <xf numFmtId="40" fontId="6" fillId="2" borderId="7" xfId="1" applyNumberFormat="1" applyFont="1" applyFill="1" applyBorder="1"/>
    <xf numFmtId="40" fontId="6" fillId="2" borderId="8" xfId="1" applyNumberFormat="1" applyFont="1" applyFill="1" applyBorder="1"/>
    <xf numFmtId="0" fontId="6" fillId="0" borderId="0" xfId="0" applyFont="1" applyFill="1"/>
    <xf numFmtId="164" fontId="9" fillId="2" borderId="7" xfId="1" applyFont="1" applyFill="1" applyBorder="1"/>
    <xf numFmtId="164" fontId="9" fillId="2" borderId="8" xfId="1" applyFont="1" applyFill="1" applyBorder="1"/>
    <xf numFmtId="3" fontId="5" fillId="0" borderId="0" xfId="0" applyNumberFormat="1" applyFont="1"/>
    <xf numFmtId="3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40" fontId="8" fillId="2" borderId="7" xfId="1" applyNumberFormat="1" applyFont="1" applyFill="1" applyBorder="1" applyAlignment="1" applyProtection="1">
      <alignment horizontal="center" vertical="center"/>
    </xf>
    <xf numFmtId="40" fontId="8" fillId="2" borderId="7" xfId="1" applyNumberFormat="1" applyFont="1" applyFill="1" applyBorder="1" applyAlignment="1" applyProtection="1">
      <alignment horizontal="center" vertical="center" wrapText="1"/>
    </xf>
    <xf numFmtId="165" fontId="8" fillId="2" borderId="8" xfId="1" applyNumberFormat="1" applyFont="1" applyFill="1" applyBorder="1" applyAlignment="1" applyProtection="1">
      <alignment horizontal="center" vertical="center" wrapText="1"/>
    </xf>
    <xf numFmtId="14" fontId="5" fillId="0" borderId="15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164" fontId="5" fillId="0" borderId="1" xfId="1" applyFont="1" applyFill="1" applyBorder="1" applyProtection="1"/>
    <xf numFmtId="166" fontId="5" fillId="0" borderId="1" xfId="1" applyNumberFormat="1" applyFont="1" applyFill="1" applyBorder="1" applyAlignment="1" applyProtection="1">
      <alignment horizontal="right"/>
    </xf>
    <xf numFmtId="169" fontId="5" fillId="0" borderId="16" xfId="1" applyNumberFormat="1" applyFont="1" applyFill="1" applyBorder="1" applyProtection="1"/>
    <xf numFmtId="167" fontId="5" fillId="0" borderId="17" xfId="0" applyNumberFormat="1" applyFont="1" applyFill="1" applyBorder="1" applyAlignment="1" applyProtection="1">
      <alignment horizontal="center"/>
      <protection locked="0"/>
    </xf>
    <xf numFmtId="167" fontId="5" fillId="0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164" fontId="6" fillId="2" borderId="7" xfId="0" applyNumberFormat="1" applyFont="1" applyFill="1" applyBorder="1"/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 applyProtection="1">
      <alignment shrinkToFit="1"/>
    </xf>
    <xf numFmtId="3" fontId="5" fillId="0" borderId="22" xfId="0" applyNumberFormat="1" applyFont="1" applyFill="1" applyBorder="1" applyAlignment="1" applyProtection="1">
      <alignment horizontal="center"/>
    </xf>
    <xf numFmtId="0" fontId="5" fillId="0" borderId="0" xfId="0" applyFont="1" applyAlignment="1"/>
    <xf numFmtId="0" fontId="5" fillId="0" borderId="10" xfId="0" applyFont="1" applyBorder="1" applyAlignment="1"/>
    <xf numFmtId="0" fontId="4" fillId="0" borderId="2" xfId="0" applyFont="1" applyBorder="1" applyAlignment="1">
      <alignment horizontal="center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13" xfId="0" applyFont="1" applyFill="1" applyBorder="1" applyAlignment="1" applyProtection="1">
      <alignment horizontal="left" vertical="center" shrinkToFit="1"/>
      <protection locked="0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shrinkToFit="1"/>
      <protection locked="0"/>
    </xf>
    <xf numFmtId="0" fontId="5" fillId="2" borderId="26" xfId="0" applyFont="1" applyFill="1" applyBorder="1" applyAlignment="1" applyProtection="1">
      <alignment horizontal="left" shrinkToFit="1"/>
      <protection locked="0"/>
    </xf>
    <xf numFmtId="0" fontId="5" fillId="2" borderId="27" xfId="0" applyFont="1" applyFill="1" applyBorder="1" applyAlignment="1" applyProtection="1">
      <alignment horizontal="left" shrinkToFit="1"/>
      <protection locked="0"/>
    </xf>
    <xf numFmtId="0" fontId="5" fillId="2" borderId="9" xfId="0" applyFont="1" applyFill="1" applyBorder="1" applyAlignment="1" applyProtection="1">
      <alignment horizontal="left" shrinkToFit="1"/>
      <protection locked="0"/>
    </xf>
    <xf numFmtId="0" fontId="5" fillId="2" borderId="10" xfId="0" applyFont="1" applyFill="1" applyBorder="1" applyAlignment="1" applyProtection="1">
      <alignment horizontal="left" shrinkToFit="1"/>
      <protection locked="0"/>
    </xf>
    <xf numFmtId="0" fontId="5" fillId="2" borderId="11" xfId="0" applyFont="1" applyFill="1" applyBorder="1" applyAlignment="1" applyProtection="1">
      <alignment horizontal="left" shrinkToFit="1"/>
      <protection locked="0"/>
    </xf>
    <xf numFmtId="0" fontId="5" fillId="0" borderId="10" xfId="0" applyFont="1" applyBorder="1" applyAlignment="1">
      <alignment horizontal="left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4" fontId="6" fillId="2" borderId="25" xfId="0" applyNumberFormat="1" applyFont="1" applyFill="1" applyBorder="1" applyAlignment="1" applyProtection="1">
      <alignment horizontal="left" vertical="center"/>
      <protection locked="0"/>
    </xf>
    <xf numFmtId="14" fontId="6" fillId="2" borderId="26" xfId="0" applyNumberFormat="1" applyFont="1" applyFill="1" applyBorder="1" applyAlignment="1" applyProtection="1">
      <alignment horizontal="left" vertical="center"/>
      <protection locked="0"/>
    </xf>
    <xf numFmtId="14" fontId="6" fillId="2" borderId="27" xfId="0" applyNumberFormat="1" applyFont="1" applyFill="1" applyBorder="1" applyAlignment="1" applyProtection="1">
      <alignment horizontal="left" vertical="center"/>
      <protection locked="0"/>
    </xf>
    <xf numFmtId="14" fontId="6" fillId="2" borderId="12" xfId="0" applyNumberFormat="1" applyFont="1" applyFill="1" applyBorder="1" applyAlignment="1" applyProtection="1">
      <alignment horizontal="left" vertical="center"/>
    </xf>
    <xf numFmtId="14" fontId="6" fillId="2" borderId="13" xfId="0" applyNumberFormat="1" applyFont="1" applyFill="1" applyBorder="1" applyAlignment="1" applyProtection="1">
      <alignment horizontal="left" vertical="center"/>
    </xf>
    <xf numFmtId="14" fontId="6" fillId="2" borderId="14" xfId="0" applyNumberFormat="1" applyFont="1" applyFill="1" applyBorder="1" applyAlignment="1" applyProtection="1">
      <alignment horizontal="left" vertical="center"/>
    </xf>
    <xf numFmtId="14" fontId="6" fillId="2" borderId="9" xfId="0" applyNumberFormat="1" applyFont="1" applyFill="1" applyBorder="1" applyAlignment="1" applyProtection="1">
      <alignment horizontal="left" vertical="center"/>
    </xf>
    <xf numFmtId="14" fontId="6" fillId="2" borderId="10" xfId="0" applyNumberFormat="1" applyFont="1" applyFill="1" applyBorder="1" applyAlignment="1" applyProtection="1">
      <alignment horizontal="left" vertical="center"/>
    </xf>
    <xf numFmtId="14" fontId="6" fillId="2" borderId="11" xfId="0" applyNumberFormat="1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 vertical="center"/>
    </xf>
    <xf numFmtId="0" fontId="6" fillId="2" borderId="26" xfId="0" applyFont="1" applyFill="1" applyBorder="1" applyAlignment="1" applyProtection="1">
      <alignment horizontal="left" vertical="center"/>
    </xf>
    <xf numFmtId="0" fontId="6" fillId="2" borderId="27" xfId="0" applyFont="1" applyFill="1" applyBorder="1" applyAlignment="1" applyProtection="1">
      <alignment horizontal="left" vertical="center"/>
    </xf>
    <xf numFmtId="168" fontId="6" fillId="2" borderId="25" xfId="0" applyNumberFormat="1" applyFont="1" applyFill="1" applyBorder="1" applyAlignment="1" applyProtection="1">
      <alignment horizontal="left" vertical="center"/>
    </xf>
    <xf numFmtId="168" fontId="6" fillId="2" borderId="26" xfId="0" applyNumberFormat="1" applyFont="1" applyFill="1" applyBorder="1" applyAlignment="1" applyProtection="1">
      <alignment horizontal="left" vertical="center"/>
    </xf>
    <xf numFmtId="168" fontId="6" fillId="2" borderId="27" xfId="0" applyNumberFormat="1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0000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364142</xdr:colOff>
      <xdr:row>0</xdr:row>
      <xdr:rowOff>19051</xdr:rowOff>
    </xdr:from>
    <xdr:to>
      <xdr:col>7</xdr:col>
      <xdr:colOff>742949</xdr:colOff>
      <xdr:row>0</xdr:row>
      <xdr:rowOff>685800</xdr:rowOff>
    </xdr:to>
    <xdr:sp macro="" textlink="">
      <xdr:nvSpPr>
        <xdr:cNvPr id="24577" name="Text Box 1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174142" y="19051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15241</xdr:colOff>
      <xdr:row>0</xdr:row>
      <xdr:rowOff>374905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8321511-2A09-44F9-A257-DB0CF4DDA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701041" cy="2987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15241</xdr:colOff>
      <xdr:row>0</xdr:row>
      <xdr:rowOff>346330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96DFA1D-7D37-4DF4-85BA-ED903E2FD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47625</xdr:rowOff>
    </xdr:from>
    <xdr:to>
      <xdr:col>0</xdr:col>
      <xdr:colOff>701041</xdr:colOff>
      <xdr:row>37</xdr:row>
      <xdr:rowOff>346330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4EADA7F-87FB-4B07-91A8-B74BF792D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53275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828675</xdr:colOff>
      <xdr:row>0</xdr:row>
      <xdr:rowOff>0</xdr:rowOff>
    </xdr:from>
    <xdr:to>
      <xdr:col>8</xdr:col>
      <xdr:colOff>54957</xdr:colOff>
      <xdr:row>1</xdr:row>
      <xdr:rowOff>9524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7C0A36D-D0F9-4A4C-8C58-30EA0E0498B1}"/>
            </a:ext>
          </a:extLst>
        </xdr:cNvPr>
        <xdr:cNvSpPr txBox="1">
          <a:spLocks noChangeAspect="1" noChangeArrowheads="1"/>
        </xdr:cNvSpPr>
      </xdr:nvSpPr>
      <xdr:spPr bwMode="auto">
        <a:xfrm>
          <a:off x="7924800" y="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15241</xdr:colOff>
      <xdr:row>0</xdr:row>
      <xdr:rowOff>365380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E43C30D-B956-4DA6-9C89-2A5FFA6C1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47625</xdr:rowOff>
    </xdr:from>
    <xdr:to>
      <xdr:col>0</xdr:col>
      <xdr:colOff>701041</xdr:colOff>
      <xdr:row>37</xdr:row>
      <xdr:rowOff>346330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2E9CA3F-A1B4-4BE3-A13E-C8759DDDD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53275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819150</xdr:colOff>
      <xdr:row>0</xdr:row>
      <xdr:rowOff>0</xdr:rowOff>
    </xdr:from>
    <xdr:to>
      <xdr:col>8</xdr:col>
      <xdr:colOff>45432</xdr:colOff>
      <xdr:row>1</xdr:row>
      <xdr:rowOff>9524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5228DD0-3302-4E0C-A732-0C386C507055}"/>
            </a:ext>
          </a:extLst>
        </xdr:cNvPr>
        <xdr:cNvSpPr txBox="1">
          <a:spLocks noChangeAspect="1" noChangeArrowheads="1"/>
        </xdr:cNvSpPr>
      </xdr:nvSpPr>
      <xdr:spPr bwMode="auto">
        <a:xfrm>
          <a:off x="7915275" y="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5716</xdr:colOff>
      <xdr:row>0</xdr:row>
      <xdr:rowOff>365380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0B1A046-E86F-464D-8FAC-350C77B10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0</xdr:col>
      <xdr:colOff>701041</xdr:colOff>
      <xdr:row>37</xdr:row>
      <xdr:rowOff>336805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ADAA668-E844-4E35-88D0-7E06734AE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43750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790575</xdr:colOff>
      <xdr:row>0</xdr:row>
      <xdr:rowOff>0</xdr:rowOff>
    </xdr:from>
    <xdr:to>
      <xdr:col>8</xdr:col>
      <xdr:colOff>16857</xdr:colOff>
      <xdr:row>1</xdr:row>
      <xdr:rowOff>9524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10CC245B-2DFB-46B5-8801-CC18B414D65B}"/>
            </a:ext>
          </a:extLst>
        </xdr:cNvPr>
        <xdr:cNvSpPr txBox="1">
          <a:spLocks noChangeAspect="1" noChangeArrowheads="1"/>
        </xdr:cNvSpPr>
      </xdr:nvSpPr>
      <xdr:spPr bwMode="auto">
        <a:xfrm>
          <a:off x="7886700" y="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34291</xdr:colOff>
      <xdr:row>0</xdr:row>
      <xdr:rowOff>355855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9F2F032-93F3-4B80-820F-EC00A43EE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28575</xdr:rowOff>
    </xdr:from>
    <xdr:to>
      <xdr:col>0</xdr:col>
      <xdr:colOff>710566</xdr:colOff>
      <xdr:row>37</xdr:row>
      <xdr:rowOff>327280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25ECC4A-A2D1-48DA-8582-BDE8FBDE1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134225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828675</xdr:colOff>
      <xdr:row>0</xdr:row>
      <xdr:rowOff>19050</xdr:rowOff>
    </xdr:from>
    <xdr:to>
      <xdr:col>8</xdr:col>
      <xdr:colOff>54957</xdr:colOff>
      <xdr:row>1</xdr:row>
      <xdr:rowOff>28574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BE66593-BFBB-4908-9486-48A9398D44A0}"/>
            </a:ext>
          </a:extLst>
        </xdr:cNvPr>
        <xdr:cNvSpPr txBox="1">
          <a:spLocks noChangeAspect="1" noChangeArrowheads="1"/>
        </xdr:cNvSpPr>
      </xdr:nvSpPr>
      <xdr:spPr bwMode="auto">
        <a:xfrm>
          <a:off x="7924800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15241</xdr:colOff>
      <xdr:row>0</xdr:row>
      <xdr:rowOff>365380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11FC7AD-D024-49EC-AD43-F9A7CE4AE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37</xdr:row>
      <xdr:rowOff>38100</xdr:rowOff>
    </xdr:from>
    <xdr:to>
      <xdr:col>0</xdr:col>
      <xdr:colOff>720091</xdr:colOff>
      <xdr:row>37</xdr:row>
      <xdr:rowOff>336805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506F56B-DABE-44D6-8D2B-5FCB6F1B7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477250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8</xdr:col>
      <xdr:colOff>35907</xdr:colOff>
      <xdr:row>1</xdr:row>
      <xdr:rowOff>9524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E738242-56BA-417B-951D-A901E8B6FC52}"/>
            </a:ext>
          </a:extLst>
        </xdr:cNvPr>
        <xdr:cNvSpPr txBox="1">
          <a:spLocks noChangeAspect="1" noChangeArrowheads="1"/>
        </xdr:cNvSpPr>
      </xdr:nvSpPr>
      <xdr:spPr bwMode="auto">
        <a:xfrm>
          <a:off x="7905750" y="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15241</xdr:colOff>
      <xdr:row>0</xdr:row>
      <xdr:rowOff>346330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2108ECD-58A4-43EF-A12F-6BB386977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37</xdr:row>
      <xdr:rowOff>47625</xdr:rowOff>
    </xdr:from>
    <xdr:to>
      <xdr:col>0</xdr:col>
      <xdr:colOff>729616</xdr:colOff>
      <xdr:row>37</xdr:row>
      <xdr:rowOff>346330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952FBF3-0DCE-4DCD-8A0A-FB7C619F9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153275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819150</xdr:colOff>
      <xdr:row>0</xdr:row>
      <xdr:rowOff>0</xdr:rowOff>
    </xdr:from>
    <xdr:to>
      <xdr:col>8</xdr:col>
      <xdr:colOff>45432</xdr:colOff>
      <xdr:row>1</xdr:row>
      <xdr:rowOff>9524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47DAD377-F458-42FE-9F5F-C669386A1FC1}"/>
            </a:ext>
          </a:extLst>
        </xdr:cNvPr>
        <xdr:cNvSpPr txBox="1">
          <a:spLocks noChangeAspect="1" noChangeArrowheads="1"/>
        </xdr:cNvSpPr>
      </xdr:nvSpPr>
      <xdr:spPr bwMode="auto">
        <a:xfrm>
          <a:off x="7915275" y="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15241</xdr:colOff>
      <xdr:row>0</xdr:row>
      <xdr:rowOff>317755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215D636-4253-431C-9080-AD10C6F5B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50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57150</xdr:rowOff>
    </xdr:from>
    <xdr:to>
      <xdr:col>0</xdr:col>
      <xdr:colOff>701041</xdr:colOff>
      <xdr:row>37</xdr:row>
      <xdr:rowOff>355855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178B2A0-9E60-43ED-AD28-24C65FC6C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62800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838200</xdr:colOff>
      <xdr:row>0</xdr:row>
      <xdr:rowOff>0</xdr:rowOff>
    </xdr:from>
    <xdr:to>
      <xdr:col>8</xdr:col>
      <xdr:colOff>64482</xdr:colOff>
      <xdr:row>1</xdr:row>
      <xdr:rowOff>9524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22A3F65-3B5B-40A5-B835-439A8B29AB92}"/>
            </a:ext>
          </a:extLst>
        </xdr:cNvPr>
        <xdr:cNvSpPr txBox="1">
          <a:spLocks noChangeAspect="1" noChangeArrowheads="1"/>
        </xdr:cNvSpPr>
      </xdr:nvSpPr>
      <xdr:spPr bwMode="auto">
        <a:xfrm>
          <a:off x="7934325" y="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739141</xdr:colOff>
      <xdr:row>0</xdr:row>
      <xdr:rowOff>346330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28F4424-15C2-4894-9076-A5122C707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0</xdr:col>
      <xdr:colOff>701041</xdr:colOff>
      <xdr:row>37</xdr:row>
      <xdr:rowOff>317755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4E69FF6-1AAF-4CCF-86B6-75FCDE4CC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4700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838200</xdr:colOff>
      <xdr:row>0</xdr:row>
      <xdr:rowOff>9525</xdr:rowOff>
    </xdr:from>
    <xdr:to>
      <xdr:col>8</xdr:col>
      <xdr:colOff>64482</xdr:colOff>
      <xdr:row>1</xdr:row>
      <xdr:rowOff>19049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2322B77-E6AA-4DE2-B255-74E4DD03713A}"/>
            </a:ext>
          </a:extLst>
        </xdr:cNvPr>
        <xdr:cNvSpPr txBox="1">
          <a:spLocks noChangeAspect="1" noChangeArrowheads="1"/>
        </xdr:cNvSpPr>
      </xdr:nvSpPr>
      <xdr:spPr bwMode="auto">
        <a:xfrm>
          <a:off x="7934325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5716</xdr:colOff>
      <xdr:row>0</xdr:row>
      <xdr:rowOff>327280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0C9A5C9-854C-4EB3-A16F-C69472C42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47625</xdr:rowOff>
    </xdr:from>
    <xdr:to>
      <xdr:col>0</xdr:col>
      <xdr:colOff>701041</xdr:colOff>
      <xdr:row>37</xdr:row>
      <xdr:rowOff>346330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2350ED6-E45B-4833-8EAC-BCE72A464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53275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828675</xdr:colOff>
      <xdr:row>0</xdr:row>
      <xdr:rowOff>9525</xdr:rowOff>
    </xdr:from>
    <xdr:to>
      <xdr:col>8</xdr:col>
      <xdr:colOff>54957</xdr:colOff>
      <xdr:row>1</xdr:row>
      <xdr:rowOff>19049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2EABE55-019D-4AF7-A9EB-9A5018076D38}"/>
            </a:ext>
          </a:extLst>
        </xdr:cNvPr>
        <xdr:cNvSpPr txBox="1">
          <a:spLocks noChangeAspect="1" noChangeArrowheads="1"/>
        </xdr:cNvSpPr>
      </xdr:nvSpPr>
      <xdr:spPr bwMode="auto">
        <a:xfrm>
          <a:off x="7924800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701041</xdr:colOff>
      <xdr:row>0</xdr:row>
      <xdr:rowOff>365380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1690EBD-5EB1-49D4-B239-0E8D50C6C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37</xdr:row>
      <xdr:rowOff>38100</xdr:rowOff>
    </xdr:from>
    <xdr:to>
      <xdr:col>1</xdr:col>
      <xdr:colOff>5716</xdr:colOff>
      <xdr:row>37</xdr:row>
      <xdr:rowOff>336805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332CC77-D882-44CF-9FD4-108314B6C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143750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819150</xdr:colOff>
      <xdr:row>0</xdr:row>
      <xdr:rowOff>19050</xdr:rowOff>
    </xdr:from>
    <xdr:to>
      <xdr:col>8</xdr:col>
      <xdr:colOff>45432</xdr:colOff>
      <xdr:row>1</xdr:row>
      <xdr:rowOff>28574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A683E47D-1362-476B-98E7-7E3D654C5BC4}"/>
            </a:ext>
          </a:extLst>
        </xdr:cNvPr>
        <xdr:cNvSpPr txBox="1">
          <a:spLocks noChangeAspect="1" noChangeArrowheads="1"/>
        </xdr:cNvSpPr>
      </xdr:nvSpPr>
      <xdr:spPr bwMode="auto">
        <a:xfrm>
          <a:off x="791527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5716</xdr:colOff>
      <xdr:row>0</xdr:row>
      <xdr:rowOff>346330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59A2968-75D2-4914-82C7-4E88C8BE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37</xdr:row>
      <xdr:rowOff>47625</xdr:rowOff>
    </xdr:from>
    <xdr:to>
      <xdr:col>0</xdr:col>
      <xdr:colOff>729616</xdr:colOff>
      <xdr:row>37</xdr:row>
      <xdr:rowOff>346330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9B53E54-4F6F-4854-A001-12D318577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153275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8</xdr:col>
      <xdr:colOff>35907</xdr:colOff>
      <xdr:row>1</xdr:row>
      <xdr:rowOff>9524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FFAA9A1-0AE5-4F5D-8223-66ECFC360D25}"/>
            </a:ext>
          </a:extLst>
        </xdr:cNvPr>
        <xdr:cNvSpPr txBox="1">
          <a:spLocks noChangeAspect="1" noChangeArrowheads="1"/>
        </xdr:cNvSpPr>
      </xdr:nvSpPr>
      <xdr:spPr bwMode="auto">
        <a:xfrm>
          <a:off x="7905750" y="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5716</xdr:colOff>
      <xdr:row>0</xdr:row>
      <xdr:rowOff>346330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A57491A-3C21-41F2-AD37-52305EC94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701041" cy="2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47625</xdr:rowOff>
    </xdr:from>
    <xdr:to>
      <xdr:col>0</xdr:col>
      <xdr:colOff>701041</xdr:colOff>
      <xdr:row>37</xdr:row>
      <xdr:rowOff>346330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C08E426-F407-4277-B9EF-83EA35DC7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53275"/>
          <a:ext cx="701041" cy="298705"/>
        </a:xfrm>
        <a:prstGeom prst="rect">
          <a:avLst/>
        </a:prstGeom>
      </xdr:spPr>
    </xdr:pic>
    <xdr:clientData/>
  </xdr:twoCellAnchor>
  <xdr:twoCellAnchor>
    <xdr:from>
      <xdr:col>5</xdr:col>
      <xdr:colOff>800100</xdr:colOff>
      <xdr:row>0</xdr:row>
      <xdr:rowOff>0</xdr:rowOff>
    </xdr:from>
    <xdr:to>
      <xdr:col>8</xdr:col>
      <xdr:colOff>26382</xdr:colOff>
      <xdr:row>1</xdr:row>
      <xdr:rowOff>9524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A39FB114-9AB8-4CF1-9652-7F2A0E2B3856}"/>
            </a:ext>
          </a:extLst>
        </xdr:cNvPr>
        <xdr:cNvSpPr txBox="1">
          <a:spLocks noChangeAspect="1" noChangeArrowheads="1"/>
        </xdr:cNvSpPr>
      </xdr:nvSpPr>
      <xdr:spPr bwMode="auto">
        <a:xfrm>
          <a:off x="7896225" y="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00AA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00AA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zoomScaleNormal="100" workbookViewId="0">
      <selection activeCell="A24" sqref="A24:C25"/>
    </sheetView>
  </sheetViews>
  <sheetFormatPr baseColWidth="10" defaultRowHeight="15.75" x14ac:dyDescent="0.3"/>
  <cols>
    <col min="1" max="2" width="11.42578125" style="1"/>
    <col min="3" max="3" width="12.85546875" style="1" customWidth="1"/>
    <col min="4" max="16384" width="11.42578125" style="1"/>
  </cols>
  <sheetData>
    <row r="1" spans="1:8" ht="78.75" customHeight="1" x14ac:dyDescent="0.55000000000000004">
      <c r="A1" s="72" t="s">
        <v>17</v>
      </c>
      <c r="B1" s="72"/>
      <c r="C1" s="72"/>
      <c r="D1" s="72"/>
      <c r="E1" s="72"/>
      <c r="F1" s="72"/>
      <c r="G1" s="72"/>
      <c r="H1" s="72"/>
    </row>
    <row r="3" spans="1:8" ht="16.5" thickBot="1" x14ac:dyDescent="0.35"/>
    <row r="4" spans="1:8" ht="27" customHeight="1" thickBot="1" x14ac:dyDescent="0.35">
      <c r="A4" s="2" t="s">
        <v>4</v>
      </c>
      <c r="D4" s="73"/>
      <c r="E4" s="74"/>
      <c r="F4" s="74"/>
      <c r="G4" s="74"/>
      <c r="H4" s="75"/>
    </row>
    <row r="5" spans="1:8" ht="27" customHeight="1" thickBot="1" x14ac:dyDescent="0.35">
      <c r="A5" s="2" t="s">
        <v>24</v>
      </c>
      <c r="D5" s="73"/>
      <c r="E5" s="74"/>
      <c r="F5" s="74"/>
      <c r="G5" s="74"/>
      <c r="H5" s="75"/>
    </row>
    <row r="8" spans="1:8" ht="16.5" thickBot="1" x14ac:dyDescent="0.35"/>
    <row r="9" spans="1:8" ht="27" customHeight="1" thickBot="1" x14ac:dyDescent="0.35">
      <c r="A9" s="2" t="s">
        <v>14</v>
      </c>
      <c r="D9" s="3"/>
    </row>
    <row r="15" spans="1:8" x14ac:dyDescent="0.3">
      <c r="A15" s="1" t="s">
        <v>20</v>
      </c>
    </row>
    <row r="17" spans="1:12" ht="15.75" customHeight="1" x14ac:dyDescent="0.3">
      <c r="B17" s="70"/>
      <c r="C17" s="70"/>
    </row>
    <row r="18" spans="1:12" ht="16.5" thickBot="1" x14ac:dyDescent="0.35">
      <c r="A18" s="70" t="s">
        <v>25</v>
      </c>
      <c r="B18" s="71"/>
      <c r="C18" s="71"/>
      <c r="E18" s="82" t="s">
        <v>21</v>
      </c>
      <c r="F18" s="82"/>
      <c r="G18" s="82"/>
    </row>
    <row r="19" spans="1:12" x14ac:dyDescent="0.3">
      <c r="A19" s="76"/>
      <c r="B19" s="77"/>
      <c r="C19" s="78"/>
      <c r="E19" s="83"/>
      <c r="F19" s="84"/>
      <c r="G19" s="85"/>
      <c r="L19" s="1" t="s">
        <v>19</v>
      </c>
    </row>
    <row r="20" spans="1:12" ht="16.5" thickBot="1" x14ac:dyDescent="0.35">
      <c r="A20" s="79"/>
      <c r="B20" s="80"/>
      <c r="C20" s="81"/>
      <c r="E20" s="86"/>
      <c r="F20" s="87"/>
      <c r="G20" s="88"/>
    </row>
    <row r="21" spans="1:12" x14ac:dyDescent="0.3">
      <c r="E21" s="4"/>
      <c r="F21" s="4"/>
      <c r="G21" s="4"/>
    </row>
    <row r="22" spans="1:12" x14ac:dyDescent="0.3">
      <c r="B22" s="70"/>
      <c r="C22" s="70"/>
    </row>
    <row r="23" spans="1:12" ht="16.5" thickBot="1" x14ac:dyDescent="0.35">
      <c r="A23" s="70" t="s">
        <v>26</v>
      </c>
      <c r="B23" s="71"/>
      <c r="C23" s="71"/>
      <c r="E23" s="82" t="s">
        <v>22</v>
      </c>
      <c r="F23" s="82"/>
      <c r="G23" s="82"/>
    </row>
    <row r="24" spans="1:12" x14ac:dyDescent="0.3">
      <c r="A24" s="76"/>
      <c r="B24" s="77"/>
      <c r="C24" s="78"/>
      <c r="E24" s="83"/>
      <c r="F24" s="84"/>
      <c r="G24" s="85"/>
    </row>
    <row r="25" spans="1:12" ht="16.5" thickBot="1" x14ac:dyDescent="0.35">
      <c r="A25" s="79"/>
      <c r="B25" s="80"/>
      <c r="C25" s="81"/>
      <c r="E25" s="86"/>
      <c r="F25" s="87"/>
      <c r="G25" s="88"/>
    </row>
  </sheetData>
  <sheetProtection algorithmName="SHA-512" hashValue="uRBQL3h8uXg64kMjxpKo80PttIool9vJ4URAzv/7+455Vb66aHeWZ0Lh8ToyFw9tNMaMRUrgUdDzosZR34AMbg==" saltValue="s+dpsOzkpHVK4W2gdWpFAg==" spinCount="100000" sheet="1" selectLockedCells="1"/>
  <mergeCells count="9">
    <mergeCell ref="A1:H1"/>
    <mergeCell ref="D4:H4"/>
    <mergeCell ref="D5:H5"/>
    <mergeCell ref="A19:C20"/>
    <mergeCell ref="A24:C25"/>
    <mergeCell ref="E18:G18"/>
    <mergeCell ref="E23:G23"/>
    <mergeCell ref="E19:G20"/>
    <mergeCell ref="E24:G2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&amp;L&amp;"Gellix,Normal"&amp;8Version finale du 30.06.2022&amp;R&amp;"Gellix,Normal"&amp;8Formulaire SCG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75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44805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f>H2</f>
        <v>44805</v>
      </c>
      <c r="B6" s="19"/>
      <c r="C6" s="67" t="s">
        <v>5</v>
      </c>
      <c r="D6" s="21"/>
      <c r="E6" s="21"/>
      <c r="F6" s="22">
        <f>+'août 2022'!F71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9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9" ht="16.5" thickBot="1" x14ac:dyDescent="0.35"/>
    <row r="35" spans="1:9" ht="16.5" thickBot="1" x14ac:dyDescent="0.35">
      <c r="A35" s="2"/>
      <c r="B35" s="51"/>
      <c r="C35" s="6" t="str">
        <f>+'jan 2022'!C35</f>
        <v>Solde vérifié le :</v>
      </c>
      <c r="D35" s="94"/>
      <c r="E35" s="95"/>
      <c r="F35" s="96"/>
    </row>
    <row r="36" spans="1:9" ht="27" customHeight="1" thickBot="1" x14ac:dyDescent="0.35">
      <c r="A36" s="2"/>
      <c r="B36" s="51"/>
      <c r="C36" s="6" t="str">
        <f>+'jan 2022'!C36</f>
        <v>Visa de la caissière / du caissier</v>
      </c>
      <c r="D36" s="97"/>
      <c r="E36" s="98"/>
      <c r="F36" s="99"/>
      <c r="G36" s="52"/>
      <c r="H36" s="52"/>
      <c r="I36" s="52"/>
    </row>
    <row r="37" spans="1:9" ht="27.75" customHeight="1" thickBot="1" x14ac:dyDescent="0.35">
      <c r="A37" s="2"/>
      <c r="B37" s="51"/>
      <c r="C37" s="6" t="str">
        <f>+'jan 2022'!C37</f>
        <v>Visa de la / du responsable :</v>
      </c>
      <c r="D37" s="100"/>
      <c r="E37" s="101"/>
      <c r="F37" s="102"/>
      <c r="G37" s="52"/>
      <c r="H37" s="52"/>
      <c r="I37" s="52"/>
    </row>
    <row r="38" spans="1:9" s="5" customFormat="1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9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44805</v>
      </c>
    </row>
    <row r="40" spans="1:9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9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9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9" x14ac:dyDescent="0.3">
      <c r="A43" s="58"/>
      <c r="B43" s="19"/>
      <c r="C43" s="68" t="s">
        <v>12</v>
      </c>
      <c r="D43" s="60"/>
      <c r="E43" s="60"/>
      <c r="F43" s="22">
        <f>F33</f>
        <v>0</v>
      </c>
      <c r="G43" s="61"/>
      <c r="H43" s="62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x14ac:dyDescent="0.3">
      <c r="A68" s="63"/>
      <c r="B68" s="32"/>
      <c r="C68" s="33"/>
      <c r="D68" s="28"/>
      <c r="E68" s="28"/>
      <c r="F68" s="29"/>
      <c r="G68" s="30"/>
      <c r="H68" s="31"/>
    </row>
    <row r="69" spans="1:8" ht="16.5" thickBot="1" x14ac:dyDescent="0.35">
      <c r="A69" s="64"/>
      <c r="B69" s="35"/>
      <c r="C69" s="36"/>
      <c r="D69" s="37"/>
      <c r="E69" s="37"/>
      <c r="F69" s="38"/>
      <c r="G69" s="39"/>
      <c r="H69" s="40"/>
    </row>
    <row r="70" spans="1:8" s="65" customFormat="1" ht="16.5" thickBot="1" x14ac:dyDescent="0.35">
      <c r="A70" s="41"/>
      <c r="B70" s="42"/>
      <c r="C70" s="43" t="s">
        <v>2</v>
      </c>
      <c r="D70" s="44">
        <f>SUM(D43:D69)</f>
        <v>0</v>
      </c>
      <c r="E70" s="44">
        <f>SUBTOTAL(109,E43:E69)</f>
        <v>0</v>
      </c>
      <c r="F70" s="44"/>
      <c r="G70" s="45"/>
      <c r="H70" s="46"/>
    </row>
    <row r="71" spans="1:8" s="65" customFormat="1" ht="16.5" thickBot="1" x14ac:dyDescent="0.35">
      <c r="A71" s="41"/>
      <c r="B71" s="42"/>
      <c r="C71" s="43" t="s">
        <v>3</v>
      </c>
      <c r="D71" s="66">
        <f>+D32+D70</f>
        <v>0</v>
      </c>
      <c r="E71" s="66">
        <f>+E32+E70</f>
        <v>0</v>
      </c>
      <c r="F71" s="44">
        <f>F43-D70+E70</f>
        <v>0</v>
      </c>
      <c r="G71" s="48"/>
      <c r="H71" s="49"/>
    </row>
    <row r="72" spans="1:8" ht="16.5" thickBot="1" x14ac:dyDescent="0.35"/>
    <row r="73" spans="1:8" ht="16.5" thickBot="1" x14ac:dyDescent="0.35">
      <c r="A73" s="2"/>
      <c r="B73" s="51"/>
      <c r="C73" s="6" t="str">
        <f>+'jan 2022'!C73</f>
        <v>Solde vérifié le :</v>
      </c>
      <c r="D73" s="106">
        <f>D35</f>
        <v>0</v>
      </c>
      <c r="E73" s="107"/>
      <c r="F73" s="108"/>
    </row>
    <row r="74" spans="1:8" ht="27" customHeight="1" thickBot="1" x14ac:dyDescent="0.35">
      <c r="A74" s="2"/>
      <c r="B74" s="51"/>
      <c r="C74" s="6" t="str">
        <f>+'jan 2022'!C74</f>
        <v>Visa de la caissière / du caissier</v>
      </c>
      <c r="D74" s="109"/>
      <c r="E74" s="110"/>
      <c r="F74" s="111"/>
    </row>
    <row r="75" spans="1:8" ht="27" customHeight="1" thickBot="1" x14ac:dyDescent="0.35">
      <c r="A75" s="2"/>
      <c r="B75" s="51"/>
      <c r="C75" s="6" t="str">
        <f>+'jan 2022'!C75</f>
        <v>Visa de la / du responsable :</v>
      </c>
      <c r="D75" s="89"/>
      <c r="E75" s="90"/>
      <c r="F75" s="91"/>
    </row>
  </sheetData>
  <sheetProtection algorithmName="SHA-512" hashValue="1Y0FFa38p1W94JyDYMkxfcxAykXmEsIqfrg/Z4/uldPqlqSgrpuO3u9TqWnvf6dw9st7MJo/cjBowH/Y/NnO1w==" saltValue="s/AFhR0hHiFCNXj3Y4wKog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75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44835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f>H2</f>
        <v>44835</v>
      </c>
      <c r="B6" s="19"/>
      <c r="C6" s="67" t="s">
        <v>5</v>
      </c>
      <c r="D6" s="21"/>
      <c r="E6" s="21"/>
      <c r="F6" s="22">
        <f>+'sept 2022'!F71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9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9" ht="16.5" thickBot="1" x14ac:dyDescent="0.35"/>
    <row r="35" spans="1:9" ht="16.5" thickBot="1" x14ac:dyDescent="0.35">
      <c r="A35" s="2"/>
      <c r="B35" s="51"/>
      <c r="C35" s="6" t="str">
        <f>+'jan 2022'!C35</f>
        <v>Solde vérifié le :</v>
      </c>
      <c r="D35" s="94"/>
      <c r="E35" s="95"/>
      <c r="F35" s="96"/>
    </row>
    <row r="36" spans="1:9" ht="27" customHeight="1" thickBot="1" x14ac:dyDescent="0.35">
      <c r="A36" s="2"/>
      <c r="B36" s="51"/>
      <c r="C36" s="6" t="str">
        <f>+'jan 2022'!C36</f>
        <v>Visa de la caissière / du caissier</v>
      </c>
      <c r="D36" s="97"/>
      <c r="E36" s="98"/>
      <c r="F36" s="99"/>
      <c r="G36" s="52"/>
      <c r="H36" s="52"/>
      <c r="I36" s="52"/>
    </row>
    <row r="37" spans="1:9" ht="27.75" customHeight="1" thickBot="1" x14ac:dyDescent="0.35">
      <c r="A37" s="2"/>
      <c r="B37" s="51"/>
      <c r="C37" s="6" t="str">
        <f>+'jan 2022'!C37</f>
        <v>Visa de la / du responsable :</v>
      </c>
      <c r="D37" s="100"/>
      <c r="E37" s="101"/>
      <c r="F37" s="102"/>
      <c r="G37" s="52"/>
      <c r="H37" s="52"/>
      <c r="I37" s="52"/>
    </row>
    <row r="38" spans="1:9" s="5" customFormat="1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9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44835</v>
      </c>
    </row>
    <row r="40" spans="1:9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9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9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9" x14ac:dyDescent="0.3">
      <c r="A43" s="58"/>
      <c r="B43" s="19"/>
      <c r="C43" s="68" t="s">
        <v>12</v>
      </c>
      <c r="D43" s="60"/>
      <c r="E43" s="60"/>
      <c r="F43" s="22">
        <f>F33</f>
        <v>0</v>
      </c>
      <c r="G43" s="61"/>
      <c r="H43" s="62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x14ac:dyDescent="0.3">
      <c r="A68" s="63"/>
      <c r="B68" s="32"/>
      <c r="C68" s="33"/>
      <c r="D68" s="28"/>
      <c r="E68" s="28"/>
      <c r="F68" s="29"/>
      <c r="G68" s="30"/>
      <c r="H68" s="31"/>
    </row>
    <row r="69" spans="1:8" ht="16.5" thickBot="1" x14ac:dyDescent="0.35">
      <c r="A69" s="64"/>
      <c r="B69" s="35"/>
      <c r="C69" s="36"/>
      <c r="D69" s="37"/>
      <c r="E69" s="37"/>
      <c r="F69" s="38"/>
      <c r="G69" s="39"/>
      <c r="H69" s="40"/>
    </row>
    <row r="70" spans="1:8" s="65" customFormat="1" ht="16.5" thickBot="1" x14ac:dyDescent="0.35">
      <c r="A70" s="41"/>
      <c r="B70" s="42"/>
      <c r="C70" s="43" t="s">
        <v>2</v>
      </c>
      <c r="D70" s="44">
        <f>SUM(D43:D69)</f>
        <v>0</v>
      </c>
      <c r="E70" s="44">
        <f>SUBTOTAL(109,E43:E69)</f>
        <v>0</v>
      </c>
      <c r="F70" s="44"/>
      <c r="G70" s="45"/>
      <c r="H70" s="46"/>
    </row>
    <row r="71" spans="1:8" s="65" customFormat="1" ht="16.5" thickBot="1" x14ac:dyDescent="0.35">
      <c r="A71" s="41"/>
      <c r="B71" s="42"/>
      <c r="C71" s="43" t="s">
        <v>3</v>
      </c>
      <c r="D71" s="66">
        <f>+D32+D70</f>
        <v>0</v>
      </c>
      <c r="E71" s="66">
        <f>+E32+E70</f>
        <v>0</v>
      </c>
      <c r="F71" s="44">
        <f>F43-D70+E70</f>
        <v>0</v>
      </c>
      <c r="G71" s="48"/>
      <c r="H71" s="49"/>
    </row>
    <row r="72" spans="1:8" ht="16.5" thickBot="1" x14ac:dyDescent="0.35"/>
    <row r="73" spans="1:8" ht="16.5" thickBot="1" x14ac:dyDescent="0.35">
      <c r="A73" s="2"/>
      <c r="B73" s="51"/>
      <c r="C73" s="6" t="str">
        <f>+'jan 2022'!C73</f>
        <v>Solde vérifié le :</v>
      </c>
      <c r="D73" s="106">
        <f>D35</f>
        <v>0</v>
      </c>
      <c r="E73" s="107"/>
      <c r="F73" s="108"/>
    </row>
    <row r="74" spans="1:8" ht="27" customHeight="1" thickBot="1" x14ac:dyDescent="0.35">
      <c r="A74" s="2"/>
      <c r="B74" s="51"/>
      <c r="C74" s="6" t="str">
        <f>+'jan 2022'!C74</f>
        <v>Visa de la caissière / du caissier</v>
      </c>
      <c r="D74" s="109"/>
      <c r="E74" s="110"/>
      <c r="F74" s="111"/>
    </row>
    <row r="75" spans="1:8" ht="27" customHeight="1" thickBot="1" x14ac:dyDescent="0.35">
      <c r="A75" s="2"/>
      <c r="B75" s="51"/>
      <c r="C75" s="6" t="str">
        <f>+'jan 2022'!C75</f>
        <v>Visa de la / du responsable :</v>
      </c>
      <c r="D75" s="89"/>
      <c r="E75" s="90"/>
      <c r="F75" s="91"/>
    </row>
  </sheetData>
  <sheetProtection algorithmName="SHA-512" hashValue="nzvrPZMy3Ws/FEZzaBl8eZi0jwpUdLf1T/26VW9O3ir2IVaPwAbQ6XcwfmtVGt9H5O8FaTZJfNfa+OWGu5cHzw==" saltValue="xazuGrcYa80c8eBkKVXs9Q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75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44866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f>H2</f>
        <v>44866</v>
      </c>
      <c r="B6" s="19"/>
      <c r="C6" s="67" t="s">
        <v>5</v>
      </c>
      <c r="D6" s="21"/>
      <c r="E6" s="21"/>
      <c r="F6" s="22">
        <f>+'oct 2022'!F71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9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9" ht="16.5" thickBot="1" x14ac:dyDescent="0.35"/>
    <row r="35" spans="1:9" ht="16.5" thickBot="1" x14ac:dyDescent="0.35">
      <c r="A35" s="2"/>
      <c r="B35" s="51"/>
      <c r="C35" s="6" t="str">
        <f>+'jan 2022'!C35</f>
        <v>Solde vérifié le :</v>
      </c>
      <c r="D35" s="94"/>
      <c r="E35" s="95"/>
      <c r="F35" s="96"/>
    </row>
    <row r="36" spans="1:9" ht="27" customHeight="1" thickBot="1" x14ac:dyDescent="0.35">
      <c r="A36" s="2"/>
      <c r="B36" s="51"/>
      <c r="C36" s="6" t="str">
        <f>+'jan 2022'!C36</f>
        <v>Visa de la caissière / du caissier</v>
      </c>
      <c r="D36" s="97"/>
      <c r="E36" s="98"/>
      <c r="F36" s="99"/>
      <c r="G36" s="52"/>
      <c r="H36" s="52"/>
      <c r="I36" s="52"/>
    </row>
    <row r="37" spans="1:9" ht="27.75" customHeight="1" thickBot="1" x14ac:dyDescent="0.35">
      <c r="A37" s="2"/>
      <c r="B37" s="51"/>
      <c r="C37" s="6" t="str">
        <f>+'jan 2022'!C37</f>
        <v>Visa de la / du responsable :</v>
      </c>
      <c r="D37" s="100"/>
      <c r="E37" s="101"/>
      <c r="F37" s="102"/>
      <c r="G37" s="52"/>
      <c r="H37" s="52"/>
      <c r="I37" s="52"/>
    </row>
    <row r="38" spans="1:9" s="5" customFormat="1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9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44866</v>
      </c>
    </row>
    <row r="40" spans="1:9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9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9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9" x14ac:dyDescent="0.3">
      <c r="A43" s="58"/>
      <c r="B43" s="19"/>
      <c r="C43" s="68" t="s">
        <v>12</v>
      </c>
      <c r="D43" s="60"/>
      <c r="E43" s="60"/>
      <c r="F43" s="22">
        <f>F33</f>
        <v>0</v>
      </c>
      <c r="G43" s="61"/>
      <c r="H43" s="62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x14ac:dyDescent="0.3">
      <c r="A68" s="63"/>
      <c r="B68" s="32"/>
      <c r="C68" s="33"/>
      <c r="D68" s="28"/>
      <c r="E68" s="28"/>
      <c r="F68" s="29"/>
      <c r="G68" s="30"/>
      <c r="H68" s="31"/>
    </row>
    <row r="69" spans="1:8" ht="16.5" thickBot="1" x14ac:dyDescent="0.35">
      <c r="A69" s="64"/>
      <c r="B69" s="35"/>
      <c r="C69" s="36"/>
      <c r="D69" s="37"/>
      <c r="E69" s="37"/>
      <c r="F69" s="38"/>
      <c r="G69" s="39"/>
      <c r="H69" s="40"/>
    </row>
    <row r="70" spans="1:8" s="65" customFormat="1" ht="16.5" thickBot="1" x14ac:dyDescent="0.35">
      <c r="A70" s="41"/>
      <c r="B70" s="42"/>
      <c r="C70" s="43" t="s">
        <v>2</v>
      </c>
      <c r="D70" s="44">
        <f>SUM(D43:D69)</f>
        <v>0</v>
      </c>
      <c r="E70" s="44">
        <f>SUBTOTAL(109,E43:E69)</f>
        <v>0</v>
      </c>
      <c r="F70" s="44"/>
      <c r="G70" s="45"/>
      <c r="H70" s="46"/>
    </row>
    <row r="71" spans="1:8" s="65" customFormat="1" ht="16.5" thickBot="1" x14ac:dyDescent="0.35">
      <c r="A71" s="41"/>
      <c r="B71" s="42"/>
      <c r="C71" s="43" t="s">
        <v>3</v>
      </c>
      <c r="D71" s="66">
        <f>+D32+D70</f>
        <v>0</v>
      </c>
      <c r="E71" s="66">
        <f>+E32+E70</f>
        <v>0</v>
      </c>
      <c r="F71" s="44">
        <f>F43-D70+E70</f>
        <v>0</v>
      </c>
      <c r="G71" s="48"/>
      <c r="H71" s="49"/>
    </row>
    <row r="72" spans="1:8" ht="16.5" thickBot="1" x14ac:dyDescent="0.35"/>
    <row r="73" spans="1:8" ht="16.5" thickBot="1" x14ac:dyDescent="0.35">
      <c r="A73" s="2"/>
      <c r="B73" s="51"/>
      <c r="C73" s="6" t="str">
        <f>+'jan 2022'!C73</f>
        <v>Solde vérifié le :</v>
      </c>
      <c r="D73" s="106">
        <f>D35</f>
        <v>0</v>
      </c>
      <c r="E73" s="107"/>
      <c r="F73" s="108"/>
    </row>
    <row r="74" spans="1:8" ht="27" customHeight="1" thickBot="1" x14ac:dyDescent="0.35">
      <c r="A74" s="2"/>
      <c r="B74" s="51"/>
      <c r="C74" s="6" t="str">
        <f>+'jan 2022'!C74</f>
        <v>Visa de la caissière / du caissier</v>
      </c>
      <c r="D74" s="109"/>
      <c r="E74" s="110"/>
      <c r="F74" s="111"/>
    </row>
    <row r="75" spans="1:8" ht="27" customHeight="1" thickBot="1" x14ac:dyDescent="0.35">
      <c r="A75" s="2"/>
      <c r="B75" s="51"/>
      <c r="C75" s="6" t="str">
        <f>+'jan 2022'!C75</f>
        <v>Visa de la / du responsable :</v>
      </c>
      <c r="D75" s="89"/>
      <c r="E75" s="90"/>
      <c r="F75" s="91"/>
    </row>
  </sheetData>
  <sheetProtection algorithmName="SHA-512" hashValue="7nQWYeAXbsy8Zo4mFz2fBH+5rzfHFShQJ4u2EEeovNxgh1725exODlyth0LPFR8q4rCk/lXd3c4Mz1FmhowS1A==" saltValue="ttJHEd5HXqlphUoslnQgCA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74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44896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+'Base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26.25" customHeight="1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f>H2</f>
        <v>44896</v>
      </c>
      <c r="B6" s="19"/>
      <c r="C6" s="67" t="s">
        <v>5</v>
      </c>
      <c r="D6" s="21"/>
      <c r="E6" s="21"/>
      <c r="F6" s="22">
        <f>+'nov 2022'!F71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9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9" ht="16.5" thickBot="1" x14ac:dyDescent="0.35"/>
    <row r="35" spans="1:9" ht="16.5" thickBot="1" x14ac:dyDescent="0.35">
      <c r="A35" s="2"/>
      <c r="B35" s="51"/>
      <c r="C35" s="6" t="str">
        <f>+'jan 2022'!C35</f>
        <v>Solde vérifié le :</v>
      </c>
      <c r="D35" s="94"/>
      <c r="E35" s="95"/>
      <c r="F35" s="96"/>
    </row>
    <row r="36" spans="1:9" ht="27" customHeight="1" thickBot="1" x14ac:dyDescent="0.35">
      <c r="A36" s="2"/>
      <c r="B36" s="51"/>
      <c r="C36" s="6" t="str">
        <f>+'jan 2022'!C36</f>
        <v>Visa de la caissière / du caissier</v>
      </c>
      <c r="D36" s="97"/>
      <c r="E36" s="98"/>
      <c r="F36" s="99"/>
      <c r="G36" s="52"/>
      <c r="H36" s="52"/>
      <c r="I36" s="52"/>
    </row>
    <row r="37" spans="1:9" ht="27.75" customHeight="1" thickBot="1" x14ac:dyDescent="0.35">
      <c r="A37" s="2"/>
      <c r="B37" s="51"/>
      <c r="C37" s="6" t="str">
        <f>+'jan 2022'!C37</f>
        <v>Visa de la / du responsable :</v>
      </c>
      <c r="D37" s="100"/>
      <c r="E37" s="101"/>
      <c r="F37" s="102"/>
      <c r="G37" s="52"/>
      <c r="H37" s="52"/>
      <c r="I37" s="52"/>
    </row>
    <row r="38" spans="1:9" s="5" customFormat="1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9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44896</v>
      </c>
    </row>
    <row r="40" spans="1:9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9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9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9" x14ac:dyDescent="0.3">
      <c r="A43" s="58"/>
      <c r="B43" s="19"/>
      <c r="C43" s="68" t="s">
        <v>12</v>
      </c>
      <c r="D43" s="60"/>
      <c r="E43" s="60"/>
      <c r="F43" s="22">
        <f>F33</f>
        <v>0</v>
      </c>
      <c r="G43" s="61"/>
      <c r="H43" s="62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ht="16.5" thickBot="1" x14ac:dyDescent="0.35">
      <c r="A68" s="64"/>
      <c r="B68" s="35"/>
      <c r="C68" s="36"/>
      <c r="D68" s="37"/>
      <c r="E68" s="37"/>
      <c r="F68" s="38"/>
      <c r="G68" s="39"/>
      <c r="H68" s="40"/>
    </row>
    <row r="69" spans="1:8" s="65" customFormat="1" ht="16.5" thickBot="1" x14ac:dyDescent="0.35">
      <c r="A69" s="41"/>
      <c r="B69" s="42"/>
      <c r="C69" s="43" t="s">
        <v>2</v>
      </c>
      <c r="D69" s="44">
        <f>SUM(D43:D68)</f>
        <v>0</v>
      </c>
      <c r="E69" s="44">
        <f>SUBTOTAL(109,E43:E68)</f>
        <v>0</v>
      </c>
      <c r="F69" s="44"/>
      <c r="G69" s="45"/>
      <c r="H69" s="46"/>
    </row>
    <row r="70" spans="1:8" s="65" customFormat="1" ht="16.5" thickBot="1" x14ac:dyDescent="0.35">
      <c r="A70" s="41"/>
      <c r="B70" s="42"/>
      <c r="C70" s="43" t="s">
        <v>3</v>
      </c>
      <c r="D70" s="66">
        <f>+D32+D69</f>
        <v>0</v>
      </c>
      <c r="E70" s="66">
        <f>+E32+E69</f>
        <v>0</v>
      </c>
      <c r="F70" s="44">
        <f>F43-D69+E69</f>
        <v>0</v>
      </c>
      <c r="G70" s="48"/>
      <c r="H70" s="49"/>
    </row>
    <row r="71" spans="1:8" ht="16.5" thickBot="1" x14ac:dyDescent="0.35"/>
    <row r="72" spans="1:8" ht="16.5" thickBot="1" x14ac:dyDescent="0.35">
      <c r="A72" s="2"/>
      <c r="B72" s="51"/>
      <c r="C72" s="6">
        <f>+'jan 2022'!C72</f>
        <v>0</v>
      </c>
      <c r="D72" s="106">
        <f>D35</f>
        <v>0</v>
      </c>
      <c r="E72" s="107"/>
      <c r="F72" s="108"/>
    </row>
    <row r="73" spans="1:8" ht="27" customHeight="1" thickBot="1" x14ac:dyDescent="0.35">
      <c r="A73" s="2"/>
      <c r="B73" s="51"/>
      <c r="C73" s="6" t="str">
        <f>+'jan 2022'!C73</f>
        <v>Solde vérifié le :</v>
      </c>
      <c r="D73" s="109"/>
      <c r="E73" s="110"/>
      <c r="F73" s="111"/>
    </row>
    <row r="74" spans="1:8" ht="27" customHeight="1" thickBot="1" x14ac:dyDescent="0.35">
      <c r="A74" s="2"/>
      <c r="B74" s="51"/>
      <c r="C74" s="6" t="str">
        <f>+'jan 2022'!C74</f>
        <v>Visa de la caissière / du caissier</v>
      </c>
      <c r="D74" s="89"/>
      <c r="E74" s="90"/>
      <c r="F74" s="91"/>
    </row>
  </sheetData>
  <sheetProtection algorithmName="SHA-512" hashValue="OQ7NOdxN07kuAzPV3eKCKRXZQhvTmoAELAy+GvMKGckSPm+0f7o4qUzXqmCdFtL3xpcvBhQ+u1vSsKd0VOBQfA==" saltValue="lWh7YH+E0RgmioDOHYHxRw==" spinCount="100000" sheet="1" selectLockedCells="1"/>
  <mergeCells count="12">
    <mergeCell ref="D74:F74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2:F72"/>
    <mergeCell ref="D73:F7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5"/>
  <sheetViews>
    <sheetView zoomScaleNormal="100" workbookViewId="0">
      <selection activeCell="A44" sqref="A44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44562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v>44562</v>
      </c>
      <c r="B6" s="19"/>
      <c r="C6" s="20" t="s">
        <v>18</v>
      </c>
      <c r="D6" s="21"/>
      <c r="E6" s="21"/>
      <c r="F6" s="22">
        <f>'Base 2022'!D9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8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8" ht="16.5" thickBot="1" x14ac:dyDescent="0.35"/>
    <row r="35" spans="1:8" ht="16.5" thickBot="1" x14ac:dyDescent="0.35">
      <c r="A35" s="2"/>
      <c r="B35" s="51"/>
      <c r="C35" s="6" t="s">
        <v>9</v>
      </c>
      <c r="D35" s="94"/>
      <c r="E35" s="95"/>
      <c r="F35" s="96"/>
    </row>
    <row r="36" spans="1:8" ht="27" customHeight="1" thickBot="1" x14ac:dyDescent="0.35">
      <c r="A36" s="2"/>
      <c r="B36" s="51"/>
      <c r="C36" s="6" t="s">
        <v>27</v>
      </c>
      <c r="D36" s="97"/>
      <c r="E36" s="98"/>
      <c r="F36" s="99"/>
      <c r="G36" s="52"/>
      <c r="H36" s="52"/>
    </row>
    <row r="37" spans="1:8" ht="27.75" customHeight="1" thickBot="1" x14ac:dyDescent="0.35">
      <c r="A37" s="2"/>
      <c r="B37" s="51"/>
      <c r="C37" s="6" t="s">
        <v>23</v>
      </c>
      <c r="D37" s="100"/>
      <c r="E37" s="101"/>
      <c r="F37" s="102"/>
      <c r="G37" s="52"/>
      <c r="H37" s="52"/>
    </row>
    <row r="38" spans="1:8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8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44562</v>
      </c>
    </row>
    <row r="40" spans="1:8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8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8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8" x14ac:dyDescent="0.3">
      <c r="A43" s="58"/>
      <c r="B43" s="19"/>
      <c r="C43" s="59" t="s">
        <v>12</v>
      </c>
      <c r="D43" s="60"/>
      <c r="E43" s="60"/>
      <c r="F43" s="22">
        <f>F33</f>
        <v>0</v>
      </c>
      <c r="G43" s="61"/>
      <c r="H43" s="62"/>
    </row>
    <row r="44" spans="1:8" x14ac:dyDescent="0.3">
      <c r="A44" s="63"/>
      <c r="B44" s="32"/>
      <c r="C44" s="33"/>
      <c r="D44" s="28"/>
      <c r="E44" s="28"/>
      <c r="F44" s="29"/>
      <c r="G44" s="30"/>
      <c r="H44" s="31"/>
    </row>
    <row r="45" spans="1:8" x14ac:dyDescent="0.3">
      <c r="A45" s="63"/>
      <c r="B45" s="32"/>
      <c r="C45" s="33"/>
      <c r="D45" s="28"/>
      <c r="E45" s="28"/>
      <c r="F45" s="29"/>
      <c r="G45" s="30"/>
      <c r="H45" s="31"/>
    </row>
    <row r="46" spans="1:8" x14ac:dyDescent="0.3">
      <c r="A46" s="63"/>
      <c r="B46" s="32"/>
      <c r="C46" s="33"/>
      <c r="D46" s="28"/>
      <c r="E46" s="28"/>
      <c r="F46" s="29"/>
      <c r="G46" s="30"/>
      <c r="H46" s="31"/>
    </row>
    <row r="47" spans="1:8" x14ac:dyDescent="0.3">
      <c r="A47" s="63"/>
      <c r="B47" s="32"/>
      <c r="C47" s="33"/>
      <c r="D47" s="28"/>
      <c r="E47" s="28"/>
      <c r="F47" s="29"/>
      <c r="G47" s="30"/>
      <c r="H47" s="31"/>
    </row>
    <row r="48" spans="1:8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x14ac:dyDescent="0.3">
      <c r="A68" s="63"/>
      <c r="B68" s="32"/>
      <c r="C68" s="33"/>
      <c r="D68" s="28"/>
      <c r="E68" s="28"/>
      <c r="F68" s="29"/>
      <c r="G68" s="30"/>
      <c r="H68" s="31"/>
    </row>
    <row r="69" spans="1:8" ht="16.5" thickBot="1" x14ac:dyDescent="0.35">
      <c r="A69" s="64"/>
      <c r="B69" s="35"/>
      <c r="C69" s="36"/>
      <c r="D69" s="37"/>
      <c r="E69" s="37"/>
      <c r="F69" s="38"/>
      <c r="G69" s="39"/>
      <c r="H69" s="40"/>
    </row>
    <row r="70" spans="1:8" s="65" customFormat="1" ht="16.5" thickBot="1" x14ac:dyDescent="0.35">
      <c r="A70" s="41"/>
      <c r="B70" s="42"/>
      <c r="C70" s="43" t="s">
        <v>2</v>
      </c>
      <c r="D70" s="44">
        <f>SUM(D43:D69)</f>
        <v>0</v>
      </c>
      <c r="E70" s="44">
        <f>SUBTOTAL(109,E43:E69)</f>
        <v>0</v>
      </c>
      <c r="F70" s="44"/>
      <c r="G70" s="45"/>
      <c r="H70" s="46"/>
    </row>
    <row r="71" spans="1:8" s="65" customFormat="1" ht="16.5" thickBot="1" x14ac:dyDescent="0.35">
      <c r="A71" s="41"/>
      <c r="B71" s="42"/>
      <c r="C71" s="43" t="s">
        <v>3</v>
      </c>
      <c r="D71" s="66">
        <f>+D32+D70</f>
        <v>0</v>
      </c>
      <c r="E71" s="66">
        <f>+E32+E70</f>
        <v>0</v>
      </c>
      <c r="F71" s="44">
        <f>F43-D70+E70</f>
        <v>0</v>
      </c>
      <c r="G71" s="48"/>
      <c r="H71" s="49"/>
    </row>
    <row r="72" spans="1:8" ht="16.5" thickBot="1" x14ac:dyDescent="0.35"/>
    <row r="73" spans="1:8" ht="16.5" thickBot="1" x14ac:dyDescent="0.35">
      <c r="A73" s="2"/>
      <c r="B73" s="51"/>
      <c r="C73" s="6" t="s">
        <v>9</v>
      </c>
      <c r="D73" s="106">
        <f>D35</f>
        <v>0</v>
      </c>
      <c r="E73" s="107"/>
      <c r="F73" s="108"/>
    </row>
    <row r="74" spans="1:8" ht="27" customHeight="1" thickBot="1" x14ac:dyDescent="0.35">
      <c r="A74" s="2"/>
      <c r="B74" s="51"/>
      <c r="C74" s="6" t="str">
        <f>+C36</f>
        <v>Visa de la caissière / du caissier</v>
      </c>
      <c r="D74" s="109"/>
      <c r="E74" s="110"/>
      <c r="F74" s="111"/>
    </row>
    <row r="75" spans="1:8" ht="27" customHeight="1" thickBot="1" x14ac:dyDescent="0.35">
      <c r="A75" s="2"/>
      <c r="B75" s="51"/>
      <c r="C75" s="6" t="str">
        <f>+C37</f>
        <v>Visa de la / du responsable :</v>
      </c>
      <c r="D75" s="89"/>
      <c r="E75" s="90"/>
      <c r="F75" s="91"/>
    </row>
  </sheetData>
  <sheetProtection algorithmName="SHA-512" hashValue="1XV89AVeEHfWSZzN3buLl5+WKyiSnpXbsTPTYk2eaF/3eQye0ZBWQbFoKlewWhJNfrWMb9BMBE/TfSzRZcDN4g==" saltValue="01/EQuKCqnRoVF1P0Ihn4Q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5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44593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f>H2</f>
        <v>44593</v>
      </c>
      <c r="B6" s="19"/>
      <c r="C6" s="67" t="s">
        <v>5</v>
      </c>
      <c r="D6" s="21"/>
      <c r="E6" s="21"/>
      <c r="F6" s="22">
        <f>+'jan 2022'!F71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8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8" ht="16.5" thickBot="1" x14ac:dyDescent="0.35"/>
    <row r="35" spans="1:8" ht="16.5" thickBot="1" x14ac:dyDescent="0.35">
      <c r="A35" s="2"/>
      <c r="B35" s="51"/>
      <c r="C35" s="6" t="str">
        <f>+'jan 2022'!C35</f>
        <v>Solde vérifié le :</v>
      </c>
      <c r="D35" s="94"/>
      <c r="E35" s="95"/>
      <c r="F35" s="96"/>
    </row>
    <row r="36" spans="1:8" ht="27" customHeight="1" thickBot="1" x14ac:dyDescent="0.35">
      <c r="A36" s="2"/>
      <c r="B36" s="51"/>
      <c r="C36" s="6" t="str">
        <f>+'jan 2022'!C36</f>
        <v>Visa de la caissière / du caissier</v>
      </c>
      <c r="D36" s="97"/>
      <c r="E36" s="98"/>
      <c r="F36" s="99"/>
      <c r="G36" s="52"/>
      <c r="H36" s="52"/>
    </row>
    <row r="37" spans="1:8" ht="27.75" customHeight="1" thickBot="1" x14ac:dyDescent="0.35">
      <c r="A37" s="2"/>
      <c r="B37" s="51"/>
      <c r="C37" s="6" t="str">
        <f>+'jan 2022'!C37</f>
        <v>Visa de la / du responsable :</v>
      </c>
      <c r="D37" s="100"/>
      <c r="E37" s="101"/>
      <c r="F37" s="102"/>
      <c r="G37" s="52"/>
      <c r="H37" s="52"/>
    </row>
    <row r="38" spans="1:8" s="5" customFormat="1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8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44593</v>
      </c>
    </row>
    <row r="40" spans="1:8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8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8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8" x14ac:dyDescent="0.3">
      <c r="A43" s="58"/>
      <c r="B43" s="19"/>
      <c r="C43" s="68" t="s">
        <v>12</v>
      </c>
      <c r="D43" s="60"/>
      <c r="E43" s="60"/>
      <c r="F43" s="22">
        <f>F33</f>
        <v>0</v>
      </c>
      <c r="G43" s="61"/>
      <c r="H43" s="62"/>
    </row>
    <row r="44" spans="1:8" x14ac:dyDescent="0.3">
      <c r="A44" s="63"/>
      <c r="B44" s="32"/>
      <c r="C44" s="33"/>
      <c r="D44" s="28"/>
      <c r="E44" s="28"/>
      <c r="F44" s="29"/>
      <c r="G44" s="30"/>
      <c r="H44" s="31"/>
    </row>
    <row r="45" spans="1:8" x14ac:dyDescent="0.3">
      <c r="A45" s="63"/>
      <c r="B45" s="32"/>
      <c r="C45" s="33"/>
      <c r="D45" s="28"/>
      <c r="E45" s="28"/>
      <c r="F45" s="29"/>
      <c r="G45" s="30"/>
      <c r="H45" s="31"/>
    </row>
    <row r="46" spans="1:8" x14ac:dyDescent="0.3">
      <c r="A46" s="63"/>
      <c r="B46" s="32"/>
      <c r="C46" s="33"/>
      <c r="D46" s="28"/>
      <c r="E46" s="28"/>
      <c r="F46" s="29"/>
      <c r="G46" s="30"/>
      <c r="H46" s="31"/>
    </row>
    <row r="47" spans="1:8" x14ac:dyDescent="0.3">
      <c r="A47" s="63"/>
      <c r="B47" s="32"/>
      <c r="C47" s="33"/>
      <c r="D47" s="28"/>
      <c r="E47" s="28"/>
      <c r="F47" s="29"/>
      <c r="G47" s="30"/>
      <c r="H47" s="31"/>
    </row>
    <row r="48" spans="1:8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x14ac:dyDescent="0.3">
      <c r="A68" s="63"/>
      <c r="B68" s="32"/>
      <c r="C68" s="33"/>
      <c r="D68" s="28"/>
      <c r="E68" s="28"/>
      <c r="F68" s="29"/>
      <c r="G68" s="30"/>
      <c r="H68" s="31"/>
    </row>
    <row r="69" spans="1:8" ht="16.5" thickBot="1" x14ac:dyDescent="0.35">
      <c r="A69" s="64"/>
      <c r="B69" s="35"/>
      <c r="C69" s="36"/>
      <c r="D69" s="37"/>
      <c r="E69" s="37"/>
      <c r="F69" s="38"/>
      <c r="G69" s="39"/>
      <c r="H69" s="40"/>
    </row>
    <row r="70" spans="1:8" s="65" customFormat="1" ht="16.5" thickBot="1" x14ac:dyDescent="0.35">
      <c r="A70" s="41"/>
      <c r="B70" s="42"/>
      <c r="C70" s="43" t="s">
        <v>2</v>
      </c>
      <c r="D70" s="44">
        <f>SUM(D43:D69)</f>
        <v>0</v>
      </c>
      <c r="E70" s="44">
        <f>SUBTOTAL(109,E43:E69)</f>
        <v>0</v>
      </c>
      <c r="F70" s="44"/>
      <c r="G70" s="45"/>
      <c r="H70" s="46"/>
    </row>
    <row r="71" spans="1:8" s="65" customFormat="1" ht="16.5" thickBot="1" x14ac:dyDescent="0.35">
      <c r="A71" s="41"/>
      <c r="B71" s="42"/>
      <c r="C71" s="43" t="s">
        <v>3</v>
      </c>
      <c r="D71" s="66">
        <f>+D32+D70</f>
        <v>0</v>
      </c>
      <c r="E71" s="66">
        <f>+E32+E70</f>
        <v>0</v>
      </c>
      <c r="F71" s="44">
        <f>F43-D70+E70</f>
        <v>0</v>
      </c>
      <c r="G71" s="48"/>
      <c r="H71" s="49"/>
    </row>
    <row r="72" spans="1:8" ht="16.5" thickBot="1" x14ac:dyDescent="0.35"/>
    <row r="73" spans="1:8" ht="16.5" thickBot="1" x14ac:dyDescent="0.35">
      <c r="A73" s="2"/>
      <c r="B73" s="51"/>
      <c r="C73" s="6" t="str">
        <f>+'jan 2022'!C73</f>
        <v>Solde vérifié le :</v>
      </c>
      <c r="D73" s="106">
        <f>D35</f>
        <v>0</v>
      </c>
      <c r="E73" s="107"/>
      <c r="F73" s="108"/>
    </row>
    <row r="74" spans="1:8" ht="27" customHeight="1" thickBot="1" x14ac:dyDescent="0.35">
      <c r="A74" s="2"/>
      <c r="B74" s="51"/>
      <c r="C74" s="6" t="str">
        <f>+'jan 2022'!C74</f>
        <v>Visa de la caissière / du caissier</v>
      </c>
      <c r="D74" s="109"/>
      <c r="E74" s="110"/>
      <c r="F74" s="111"/>
    </row>
    <row r="75" spans="1:8" ht="27" customHeight="1" thickBot="1" x14ac:dyDescent="0.35">
      <c r="A75" s="2"/>
      <c r="B75" s="51"/>
      <c r="C75" s="6" t="str">
        <f>+'jan 2022'!C75</f>
        <v>Visa de la / du responsable :</v>
      </c>
      <c r="D75" s="89"/>
      <c r="E75" s="90"/>
      <c r="F75" s="91"/>
    </row>
  </sheetData>
  <sheetProtection algorithmName="SHA-512" hashValue="w1IewQxGCplUWJ7OAkV961Ud5b2OdtpX75iixr8RBimElkLlOvcaAYfYwycsQucQqfIiw916atIVJvimiTJVEQ==" saltValue="uH9EXzr/iOTAlBdUyA1bXw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75"/>
  <sheetViews>
    <sheetView zoomScaleNormal="100" workbookViewId="0">
      <selection activeCell="A44" sqref="A44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44621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f>H2</f>
        <v>44621</v>
      </c>
      <c r="B6" s="19"/>
      <c r="C6" s="67" t="s">
        <v>5</v>
      </c>
      <c r="D6" s="21"/>
      <c r="E6" s="21"/>
      <c r="F6" s="22">
        <f>+'fév 2022'!F71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8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8" ht="16.5" thickBot="1" x14ac:dyDescent="0.35"/>
    <row r="35" spans="1:8" ht="16.5" thickBot="1" x14ac:dyDescent="0.35">
      <c r="A35" s="2"/>
      <c r="B35" s="51"/>
      <c r="C35" s="6" t="str">
        <f>+'jan 2022'!C35</f>
        <v>Solde vérifié le :</v>
      </c>
      <c r="D35" s="94"/>
      <c r="E35" s="95"/>
      <c r="F35" s="96"/>
    </row>
    <row r="36" spans="1:8" ht="27" customHeight="1" thickBot="1" x14ac:dyDescent="0.35">
      <c r="A36" s="2"/>
      <c r="B36" s="51"/>
      <c r="C36" s="6" t="str">
        <f>+'jan 2022'!C36</f>
        <v>Visa de la caissière / du caissier</v>
      </c>
      <c r="D36" s="97"/>
      <c r="E36" s="98"/>
      <c r="F36" s="99"/>
      <c r="G36" s="52"/>
      <c r="H36" s="52"/>
    </row>
    <row r="37" spans="1:8" ht="27.75" customHeight="1" thickBot="1" x14ac:dyDescent="0.35">
      <c r="A37" s="2"/>
      <c r="B37" s="51"/>
      <c r="C37" s="6" t="str">
        <f>+'jan 2022'!C37</f>
        <v>Visa de la / du responsable :</v>
      </c>
      <c r="D37" s="100"/>
      <c r="E37" s="101"/>
      <c r="F37" s="102"/>
      <c r="G37" s="52"/>
      <c r="H37" s="52"/>
    </row>
    <row r="38" spans="1:8" s="5" customFormat="1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8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44621</v>
      </c>
    </row>
    <row r="40" spans="1:8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8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8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8" x14ac:dyDescent="0.3">
      <c r="A43" s="58"/>
      <c r="B43" s="69"/>
      <c r="C43" s="59" t="s">
        <v>12</v>
      </c>
      <c r="D43" s="60"/>
      <c r="E43" s="60"/>
      <c r="F43" s="22">
        <f>F33</f>
        <v>0</v>
      </c>
      <c r="G43" s="61"/>
      <c r="H43" s="62"/>
    </row>
    <row r="44" spans="1:8" x14ac:dyDescent="0.3">
      <c r="A44" s="63"/>
      <c r="B44" s="32"/>
      <c r="C44" s="33"/>
      <c r="D44" s="28"/>
      <c r="E44" s="28"/>
      <c r="F44" s="29"/>
      <c r="G44" s="30"/>
      <c r="H44" s="31"/>
    </row>
    <row r="45" spans="1:8" x14ac:dyDescent="0.3">
      <c r="A45" s="63"/>
      <c r="B45" s="32"/>
      <c r="C45" s="33"/>
      <c r="D45" s="28"/>
      <c r="E45" s="28"/>
      <c r="F45" s="29"/>
      <c r="G45" s="30"/>
      <c r="H45" s="31"/>
    </row>
    <row r="46" spans="1:8" x14ac:dyDescent="0.3">
      <c r="A46" s="63"/>
      <c r="B46" s="32"/>
      <c r="C46" s="33"/>
      <c r="D46" s="28"/>
      <c r="E46" s="28"/>
      <c r="F46" s="29"/>
      <c r="G46" s="30"/>
      <c r="H46" s="31"/>
    </row>
    <row r="47" spans="1:8" x14ac:dyDescent="0.3">
      <c r="A47" s="63"/>
      <c r="B47" s="32"/>
      <c r="C47" s="33"/>
      <c r="D47" s="28"/>
      <c r="E47" s="28"/>
      <c r="F47" s="29"/>
      <c r="G47" s="30"/>
      <c r="H47" s="31"/>
    </row>
    <row r="48" spans="1:8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x14ac:dyDescent="0.3">
      <c r="A68" s="63"/>
      <c r="B68" s="32"/>
      <c r="C68" s="33"/>
      <c r="D68" s="28"/>
      <c r="E68" s="28"/>
      <c r="F68" s="29"/>
      <c r="G68" s="30"/>
      <c r="H68" s="31"/>
    </row>
    <row r="69" spans="1:8" ht="16.5" thickBot="1" x14ac:dyDescent="0.35">
      <c r="A69" s="64"/>
      <c r="B69" s="35"/>
      <c r="C69" s="36"/>
      <c r="D69" s="37"/>
      <c r="E69" s="37"/>
      <c r="F69" s="38"/>
      <c r="G69" s="39"/>
      <c r="H69" s="40"/>
    </row>
    <row r="70" spans="1:8" s="65" customFormat="1" ht="16.5" thickBot="1" x14ac:dyDescent="0.35">
      <c r="A70" s="41"/>
      <c r="B70" s="42"/>
      <c r="C70" s="43" t="s">
        <v>2</v>
      </c>
      <c r="D70" s="44">
        <f>SUM(D43:D69)</f>
        <v>0</v>
      </c>
      <c r="E70" s="44">
        <f>SUBTOTAL(109,E43:E69)</f>
        <v>0</v>
      </c>
      <c r="F70" s="44"/>
      <c r="G70" s="45"/>
      <c r="H70" s="46"/>
    </row>
    <row r="71" spans="1:8" s="65" customFormat="1" ht="16.5" thickBot="1" x14ac:dyDescent="0.35">
      <c r="A71" s="41"/>
      <c r="B71" s="42"/>
      <c r="C71" s="43" t="s">
        <v>3</v>
      </c>
      <c r="D71" s="66">
        <f>+D32+D70</f>
        <v>0</v>
      </c>
      <c r="E71" s="66">
        <f>+E32+E70</f>
        <v>0</v>
      </c>
      <c r="F71" s="44">
        <f>F43-D70+E70</f>
        <v>0</v>
      </c>
      <c r="G71" s="48"/>
      <c r="H71" s="49"/>
    </row>
    <row r="72" spans="1:8" ht="16.5" thickBot="1" x14ac:dyDescent="0.35"/>
    <row r="73" spans="1:8" ht="16.5" thickBot="1" x14ac:dyDescent="0.35">
      <c r="A73" s="2"/>
      <c r="B73" s="51"/>
      <c r="C73" s="6" t="str">
        <f>+'jan 2022'!C73</f>
        <v>Solde vérifié le :</v>
      </c>
      <c r="D73" s="106">
        <f>D35</f>
        <v>0</v>
      </c>
      <c r="E73" s="107"/>
      <c r="F73" s="108"/>
    </row>
    <row r="74" spans="1:8" ht="27" customHeight="1" thickBot="1" x14ac:dyDescent="0.35">
      <c r="A74" s="2"/>
      <c r="B74" s="51"/>
      <c r="C74" s="6" t="str">
        <f>+'jan 2022'!C74</f>
        <v>Visa de la caissière / du caissier</v>
      </c>
      <c r="D74" s="109"/>
      <c r="E74" s="110"/>
      <c r="F74" s="111"/>
    </row>
    <row r="75" spans="1:8" ht="27" customHeight="1" thickBot="1" x14ac:dyDescent="0.35">
      <c r="A75" s="2"/>
      <c r="B75" s="51"/>
      <c r="C75" s="6" t="str">
        <f>+'jan 2022'!C75</f>
        <v>Visa de la / du responsable :</v>
      </c>
      <c r="D75" s="89"/>
      <c r="E75" s="90"/>
      <c r="F75" s="91"/>
    </row>
  </sheetData>
  <sheetProtection algorithmName="SHA-512" hashValue="PC+Cr/QB2TxsGVcFaO2OmaZCObVOIQESTUdeMeZ+TIKZD6gZK+JDBeOYUKreU6huh8WaZKtaeQ6JWN3x+SNcQw==" saltValue="mIHrvnRwrivWgQqlKXoyzg==" spinCount="100000" sheet="1" selectLockedCells="1"/>
  <mergeCells count="12">
    <mergeCell ref="A1:H1"/>
    <mergeCell ref="D35:F35"/>
    <mergeCell ref="D36:F36"/>
    <mergeCell ref="D37:F37"/>
    <mergeCell ref="D2:F2"/>
    <mergeCell ref="D3:F3"/>
    <mergeCell ref="D75:F75"/>
    <mergeCell ref="A38:H38"/>
    <mergeCell ref="D39:F39"/>
    <mergeCell ref="D40:F40"/>
    <mergeCell ref="D73:F73"/>
    <mergeCell ref="D74:F7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5"/>
  <sheetViews>
    <sheetView zoomScaleNormal="100" workbookViewId="0">
      <selection activeCell="C29" sqref="C29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44652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f>H2</f>
        <v>44652</v>
      </c>
      <c r="B6" s="19"/>
      <c r="C6" s="67" t="s">
        <v>5</v>
      </c>
      <c r="D6" s="21"/>
      <c r="E6" s="21"/>
      <c r="F6" s="22">
        <f>+'mars 2022'!F71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9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9" ht="16.5" thickBot="1" x14ac:dyDescent="0.35"/>
    <row r="35" spans="1:9" ht="16.5" thickBot="1" x14ac:dyDescent="0.35">
      <c r="A35" s="2"/>
      <c r="B35" s="51"/>
      <c r="C35" s="6" t="str">
        <f>+'jan 2022'!C35</f>
        <v>Solde vérifié le :</v>
      </c>
      <c r="D35" s="94"/>
      <c r="E35" s="95"/>
      <c r="F35" s="96"/>
    </row>
    <row r="36" spans="1:9" ht="27" customHeight="1" thickBot="1" x14ac:dyDescent="0.35">
      <c r="A36" s="2"/>
      <c r="B36" s="51"/>
      <c r="C36" s="6" t="str">
        <f>+'jan 2022'!C36</f>
        <v>Visa de la caissière / du caissier</v>
      </c>
      <c r="D36" s="97"/>
      <c r="E36" s="98"/>
      <c r="F36" s="99"/>
      <c r="G36" s="52"/>
      <c r="H36" s="52"/>
      <c r="I36" s="52"/>
    </row>
    <row r="37" spans="1:9" ht="27.75" customHeight="1" thickBot="1" x14ac:dyDescent="0.35">
      <c r="A37" s="2"/>
      <c r="B37" s="51"/>
      <c r="C37" s="6" t="str">
        <f>+'jan 2022'!C37</f>
        <v>Visa de la / du responsable :</v>
      </c>
      <c r="D37" s="100"/>
      <c r="E37" s="101"/>
      <c r="F37" s="102"/>
      <c r="G37" s="52"/>
      <c r="H37" s="52"/>
      <c r="I37" s="52"/>
    </row>
    <row r="38" spans="1:9" s="5" customFormat="1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9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44652</v>
      </c>
    </row>
    <row r="40" spans="1:9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9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9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9" x14ac:dyDescent="0.3">
      <c r="A43" s="58"/>
      <c r="B43" s="19"/>
      <c r="C43" s="68" t="s">
        <v>12</v>
      </c>
      <c r="D43" s="60"/>
      <c r="E43" s="60"/>
      <c r="F43" s="22">
        <f>F33</f>
        <v>0</v>
      </c>
      <c r="G43" s="61"/>
      <c r="H43" s="62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x14ac:dyDescent="0.3">
      <c r="A68" s="63"/>
      <c r="B68" s="32"/>
      <c r="C68" s="33"/>
      <c r="D68" s="28"/>
      <c r="E68" s="28"/>
      <c r="F68" s="29"/>
      <c r="G68" s="30"/>
      <c r="H68" s="31"/>
    </row>
    <row r="69" spans="1:8" ht="16.5" thickBot="1" x14ac:dyDescent="0.35">
      <c r="A69" s="64"/>
      <c r="B69" s="35"/>
      <c r="C69" s="36"/>
      <c r="D69" s="37"/>
      <c r="E69" s="37"/>
      <c r="F69" s="38"/>
      <c r="G69" s="39"/>
      <c r="H69" s="40"/>
    </row>
    <row r="70" spans="1:8" s="65" customFormat="1" ht="16.5" thickBot="1" x14ac:dyDescent="0.35">
      <c r="A70" s="41"/>
      <c r="B70" s="42"/>
      <c r="C70" s="43" t="s">
        <v>2</v>
      </c>
      <c r="D70" s="44">
        <f>SUM(D43:D69)</f>
        <v>0</v>
      </c>
      <c r="E70" s="44">
        <f>SUBTOTAL(109,E43:E69)</f>
        <v>0</v>
      </c>
      <c r="F70" s="44"/>
      <c r="G70" s="45"/>
      <c r="H70" s="46"/>
    </row>
    <row r="71" spans="1:8" s="65" customFormat="1" ht="16.5" thickBot="1" x14ac:dyDescent="0.35">
      <c r="A71" s="41"/>
      <c r="B71" s="42"/>
      <c r="C71" s="43" t="s">
        <v>3</v>
      </c>
      <c r="D71" s="66">
        <f>+D32+D70</f>
        <v>0</v>
      </c>
      <c r="E71" s="66">
        <f>+E32+E70</f>
        <v>0</v>
      </c>
      <c r="F71" s="44">
        <f>F43-D70+E70</f>
        <v>0</v>
      </c>
      <c r="G71" s="48"/>
      <c r="H71" s="49"/>
    </row>
    <row r="72" spans="1:8" ht="16.5" thickBot="1" x14ac:dyDescent="0.35"/>
    <row r="73" spans="1:8" ht="16.5" thickBot="1" x14ac:dyDescent="0.35">
      <c r="A73" s="2"/>
      <c r="B73" s="51"/>
      <c r="C73" s="6" t="str">
        <f>+'jan 2022'!C73</f>
        <v>Solde vérifié le :</v>
      </c>
      <c r="D73" s="106">
        <f>D35</f>
        <v>0</v>
      </c>
      <c r="E73" s="107"/>
      <c r="F73" s="108"/>
    </row>
    <row r="74" spans="1:8" ht="27" customHeight="1" thickBot="1" x14ac:dyDescent="0.35">
      <c r="A74" s="2"/>
      <c r="B74" s="51"/>
      <c r="C74" s="6" t="str">
        <f>+'jan 2022'!C74</f>
        <v>Visa de la caissière / du caissier</v>
      </c>
      <c r="D74" s="109"/>
      <c r="E74" s="110"/>
      <c r="F74" s="111"/>
    </row>
    <row r="75" spans="1:8" ht="27" customHeight="1" thickBot="1" x14ac:dyDescent="0.35">
      <c r="A75" s="2"/>
      <c r="B75" s="51"/>
      <c r="C75" s="6" t="str">
        <f>+'jan 2022'!C75</f>
        <v>Visa de la / du responsable :</v>
      </c>
      <c r="D75" s="89"/>
      <c r="E75" s="90"/>
      <c r="F75" s="91"/>
    </row>
  </sheetData>
  <sheetProtection algorithmName="SHA-512" hashValue="G5W5JJyG6+DlSJPrJCuaagkwYV1VCXcN+sZu7gEyKxbz7JtW2pRDYgxwpeELKCYlt/5TfAezXLB/XGOSlwZoLA==" saltValue="l35SVHChdXH0eepYPwkzUA==" spinCount="100000" sheet="1" selectLockedCells="1"/>
  <mergeCells count="12">
    <mergeCell ref="D75:F75"/>
    <mergeCell ref="A38:H38"/>
    <mergeCell ref="D39:F39"/>
    <mergeCell ref="D40:F40"/>
    <mergeCell ref="D73:F73"/>
    <mergeCell ref="D74:F74"/>
    <mergeCell ref="A1:H1"/>
    <mergeCell ref="D35:F35"/>
    <mergeCell ref="D36:F36"/>
    <mergeCell ref="D37:F37"/>
    <mergeCell ref="D2:F2"/>
    <mergeCell ref="D3:F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5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44682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f>H2</f>
        <v>44682</v>
      </c>
      <c r="B6" s="19"/>
      <c r="C6" s="67" t="s">
        <v>5</v>
      </c>
      <c r="D6" s="21"/>
      <c r="E6" s="21"/>
      <c r="F6" s="22">
        <f>+'avril 2022'!F71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9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9" ht="16.5" thickBot="1" x14ac:dyDescent="0.35"/>
    <row r="35" spans="1:9" ht="16.5" thickBot="1" x14ac:dyDescent="0.35">
      <c r="A35" s="2"/>
      <c r="B35" s="51"/>
      <c r="C35" s="6" t="str">
        <f>+'jan 2022'!C35</f>
        <v>Solde vérifié le :</v>
      </c>
      <c r="D35" s="94"/>
      <c r="E35" s="95"/>
      <c r="F35" s="96"/>
    </row>
    <row r="36" spans="1:9" ht="27" customHeight="1" thickBot="1" x14ac:dyDescent="0.35">
      <c r="A36" s="2"/>
      <c r="B36" s="51"/>
      <c r="C36" s="6" t="str">
        <f>+'jan 2022'!C36</f>
        <v>Visa de la caissière / du caissier</v>
      </c>
      <c r="D36" s="97"/>
      <c r="E36" s="98"/>
      <c r="F36" s="99"/>
      <c r="G36" s="52"/>
      <c r="H36" s="52"/>
      <c r="I36" s="52"/>
    </row>
    <row r="37" spans="1:9" ht="27.75" customHeight="1" thickBot="1" x14ac:dyDescent="0.35">
      <c r="A37" s="2"/>
      <c r="B37" s="51"/>
      <c r="C37" s="6" t="str">
        <f>+'jan 2022'!C37</f>
        <v>Visa de la / du responsable :</v>
      </c>
      <c r="D37" s="100"/>
      <c r="E37" s="101"/>
      <c r="F37" s="102"/>
      <c r="G37" s="52"/>
      <c r="H37" s="52"/>
      <c r="I37" s="52"/>
    </row>
    <row r="38" spans="1:9" s="5" customFormat="1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9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44682</v>
      </c>
    </row>
    <row r="40" spans="1:9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9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9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9" x14ac:dyDescent="0.3">
      <c r="A43" s="58"/>
      <c r="B43" s="19"/>
      <c r="C43" s="68" t="s">
        <v>12</v>
      </c>
      <c r="D43" s="60"/>
      <c r="E43" s="60"/>
      <c r="F43" s="22">
        <f>F33</f>
        <v>0</v>
      </c>
      <c r="G43" s="61"/>
      <c r="H43" s="62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x14ac:dyDescent="0.3">
      <c r="A68" s="63"/>
      <c r="B68" s="32"/>
      <c r="C68" s="33"/>
      <c r="D68" s="28"/>
      <c r="E68" s="28"/>
      <c r="F68" s="29"/>
      <c r="G68" s="30"/>
      <c r="H68" s="31"/>
    </row>
    <row r="69" spans="1:8" ht="16.5" thickBot="1" x14ac:dyDescent="0.35">
      <c r="A69" s="64"/>
      <c r="B69" s="35"/>
      <c r="C69" s="36"/>
      <c r="D69" s="37"/>
      <c r="E69" s="37"/>
      <c r="F69" s="38"/>
      <c r="G69" s="39"/>
      <c r="H69" s="40"/>
    </row>
    <row r="70" spans="1:8" s="65" customFormat="1" ht="16.5" thickBot="1" x14ac:dyDescent="0.35">
      <c r="A70" s="41"/>
      <c r="B70" s="42"/>
      <c r="C70" s="43" t="s">
        <v>2</v>
      </c>
      <c r="D70" s="44">
        <f>SUM(D43:D69)</f>
        <v>0</v>
      </c>
      <c r="E70" s="44">
        <f>SUBTOTAL(109,E43:E69)</f>
        <v>0</v>
      </c>
      <c r="F70" s="44"/>
      <c r="G70" s="45"/>
      <c r="H70" s="46"/>
    </row>
    <row r="71" spans="1:8" s="65" customFormat="1" ht="16.5" thickBot="1" x14ac:dyDescent="0.35">
      <c r="A71" s="41"/>
      <c r="B71" s="42"/>
      <c r="C71" s="43" t="s">
        <v>3</v>
      </c>
      <c r="D71" s="66">
        <f>+D32+D70</f>
        <v>0</v>
      </c>
      <c r="E71" s="66">
        <f>+E32+E70</f>
        <v>0</v>
      </c>
      <c r="F71" s="44">
        <f>F43-D70+E70</f>
        <v>0</v>
      </c>
      <c r="G71" s="48"/>
      <c r="H71" s="49"/>
    </row>
    <row r="72" spans="1:8" ht="16.5" thickBot="1" x14ac:dyDescent="0.35"/>
    <row r="73" spans="1:8" ht="16.5" thickBot="1" x14ac:dyDescent="0.35">
      <c r="A73" s="2"/>
      <c r="B73" s="51"/>
      <c r="C73" s="6" t="str">
        <f>+'jan 2022'!C73</f>
        <v>Solde vérifié le :</v>
      </c>
      <c r="D73" s="106">
        <f>D35</f>
        <v>0</v>
      </c>
      <c r="E73" s="107"/>
      <c r="F73" s="108"/>
    </row>
    <row r="74" spans="1:8" ht="27" customHeight="1" thickBot="1" x14ac:dyDescent="0.35">
      <c r="A74" s="2"/>
      <c r="B74" s="51"/>
      <c r="C74" s="6" t="str">
        <f>+'jan 2022'!C74</f>
        <v>Visa de la caissière / du caissier</v>
      </c>
      <c r="D74" s="109"/>
      <c r="E74" s="110"/>
      <c r="F74" s="111"/>
    </row>
    <row r="75" spans="1:8" ht="27" customHeight="1" thickBot="1" x14ac:dyDescent="0.35">
      <c r="A75" s="2"/>
      <c r="B75" s="51"/>
      <c r="C75" s="6" t="str">
        <f>+'jan 2022'!C75</f>
        <v>Visa de la / du responsable :</v>
      </c>
      <c r="D75" s="89"/>
      <c r="E75" s="90"/>
      <c r="F75" s="91"/>
    </row>
  </sheetData>
  <sheetProtection algorithmName="SHA-512" hashValue="r8S/Qe+IEh3XOI6ta/vJzOMokCBw7F65b/gZmC+vdTHEIQQHFIsDes1YvgUPkMIigp5ym5Cgp1IIE/mX4AxRFA==" saltValue="1+G7lOjgiC/pQSsT8vvB3w==" spinCount="100000" sheet="1" selectLockedCells="1"/>
  <mergeCells count="12">
    <mergeCell ref="D75:F75"/>
    <mergeCell ref="A38:H38"/>
    <mergeCell ref="D39:F39"/>
    <mergeCell ref="D40:F40"/>
    <mergeCell ref="D73:F73"/>
    <mergeCell ref="D74:F74"/>
    <mergeCell ref="A1:H1"/>
    <mergeCell ref="D35:F35"/>
    <mergeCell ref="D36:F36"/>
    <mergeCell ref="D37:F37"/>
    <mergeCell ref="D2:F2"/>
    <mergeCell ref="D3:F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5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44713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f>H2</f>
        <v>44713</v>
      </c>
      <c r="B6" s="19"/>
      <c r="C6" s="67" t="s">
        <v>5</v>
      </c>
      <c r="D6" s="21"/>
      <c r="E6" s="21"/>
      <c r="F6" s="22">
        <f>+'mai 2022'!F71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9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9" ht="16.5" thickBot="1" x14ac:dyDescent="0.35"/>
    <row r="35" spans="1:9" ht="16.5" thickBot="1" x14ac:dyDescent="0.35">
      <c r="A35" s="2"/>
      <c r="B35" s="51"/>
      <c r="C35" s="6" t="str">
        <f>+'jan 2022'!C35</f>
        <v>Solde vérifié le :</v>
      </c>
      <c r="D35" s="94"/>
      <c r="E35" s="95"/>
      <c r="F35" s="96"/>
    </row>
    <row r="36" spans="1:9" ht="27" customHeight="1" thickBot="1" x14ac:dyDescent="0.35">
      <c r="A36" s="2"/>
      <c r="B36" s="51"/>
      <c r="C36" s="6" t="str">
        <f>+'jan 2022'!C36</f>
        <v>Visa de la caissière / du caissier</v>
      </c>
      <c r="D36" s="97"/>
      <c r="E36" s="98"/>
      <c r="F36" s="99"/>
      <c r="G36" s="52"/>
      <c r="H36" s="52"/>
      <c r="I36" s="52"/>
    </row>
    <row r="37" spans="1:9" ht="27.75" customHeight="1" thickBot="1" x14ac:dyDescent="0.35">
      <c r="A37" s="2"/>
      <c r="B37" s="51"/>
      <c r="C37" s="6" t="str">
        <f>+'jan 2022'!C37</f>
        <v>Visa de la / du responsable :</v>
      </c>
      <c r="D37" s="100"/>
      <c r="E37" s="101"/>
      <c r="F37" s="102"/>
      <c r="G37" s="52"/>
      <c r="H37" s="52"/>
      <c r="I37" s="52"/>
    </row>
    <row r="38" spans="1:9" s="5" customFormat="1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9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44713</v>
      </c>
    </row>
    <row r="40" spans="1:9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9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9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9" x14ac:dyDescent="0.3">
      <c r="A43" s="58"/>
      <c r="B43" s="19"/>
      <c r="C43" s="68" t="s">
        <v>12</v>
      </c>
      <c r="D43" s="60"/>
      <c r="E43" s="60"/>
      <c r="F43" s="22">
        <f>F33</f>
        <v>0</v>
      </c>
      <c r="G43" s="61"/>
      <c r="H43" s="62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x14ac:dyDescent="0.3">
      <c r="A68" s="63"/>
      <c r="B68" s="32"/>
      <c r="C68" s="33"/>
      <c r="D68" s="28"/>
      <c r="E68" s="28"/>
      <c r="F68" s="29"/>
      <c r="G68" s="30"/>
      <c r="H68" s="31"/>
    </row>
    <row r="69" spans="1:8" ht="16.5" thickBot="1" x14ac:dyDescent="0.35">
      <c r="A69" s="64"/>
      <c r="B69" s="35"/>
      <c r="C69" s="36"/>
      <c r="D69" s="37"/>
      <c r="E69" s="37"/>
      <c r="F69" s="38"/>
      <c r="G69" s="39"/>
      <c r="H69" s="40"/>
    </row>
    <row r="70" spans="1:8" s="65" customFormat="1" ht="16.5" thickBot="1" x14ac:dyDescent="0.35">
      <c r="A70" s="41"/>
      <c r="B70" s="42"/>
      <c r="C70" s="43" t="s">
        <v>2</v>
      </c>
      <c r="D70" s="44">
        <f>SUM(D43:D69)</f>
        <v>0</v>
      </c>
      <c r="E70" s="44">
        <f>SUBTOTAL(109,E43:E69)</f>
        <v>0</v>
      </c>
      <c r="F70" s="44"/>
      <c r="G70" s="45"/>
      <c r="H70" s="46"/>
    </row>
    <row r="71" spans="1:8" s="65" customFormat="1" ht="16.5" thickBot="1" x14ac:dyDescent="0.35">
      <c r="A71" s="41"/>
      <c r="B71" s="42"/>
      <c r="C71" s="43" t="s">
        <v>3</v>
      </c>
      <c r="D71" s="66">
        <f>+D32+D70</f>
        <v>0</v>
      </c>
      <c r="E71" s="66">
        <f>+E32+E70</f>
        <v>0</v>
      </c>
      <c r="F71" s="44">
        <f>F43-D70+E70</f>
        <v>0</v>
      </c>
      <c r="G71" s="48"/>
      <c r="H71" s="49"/>
    </row>
    <row r="72" spans="1:8" ht="16.5" thickBot="1" x14ac:dyDescent="0.35"/>
    <row r="73" spans="1:8" ht="16.5" thickBot="1" x14ac:dyDescent="0.35">
      <c r="A73" s="2"/>
      <c r="B73" s="51"/>
      <c r="C73" s="6" t="str">
        <f>+'jan 2022'!C73</f>
        <v>Solde vérifié le :</v>
      </c>
      <c r="D73" s="106">
        <f>D35</f>
        <v>0</v>
      </c>
      <c r="E73" s="107"/>
      <c r="F73" s="108"/>
    </row>
    <row r="74" spans="1:8" ht="27" customHeight="1" thickBot="1" x14ac:dyDescent="0.35">
      <c r="A74" s="2"/>
      <c r="B74" s="51"/>
      <c r="C74" s="6" t="str">
        <f>+'jan 2022'!C74</f>
        <v>Visa de la caissière / du caissier</v>
      </c>
      <c r="D74" s="109"/>
      <c r="E74" s="110"/>
      <c r="F74" s="111"/>
    </row>
    <row r="75" spans="1:8" ht="27" customHeight="1" thickBot="1" x14ac:dyDescent="0.35">
      <c r="A75" s="2"/>
      <c r="B75" s="51"/>
      <c r="C75" s="6" t="str">
        <f>+'jan 2022'!C75</f>
        <v>Visa de la / du responsable :</v>
      </c>
      <c r="D75" s="89"/>
      <c r="E75" s="90"/>
      <c r="F75" s="91"/>
    </row>
  </sheetData>
  <sheetProtection algorithmName="SHA-512" hashValue="IBjSlWFa+IspZtZgyIPQK1S3NL7TzaX1dXkbgjdfnT1VX8CdnaTvqxZH8WRjnKtG6T/0j7Psb1aX2m4D4fPj6A==" saltValue="PDItIviswhP/mJvRl9LzbQ==" spinCount="100000" sheet="1" selectLockedCells="1"/>
  <mergeCells count="12">
    <mergeCell ref="D75:F75"/>
    <mergeCell ref="A38:H38"/>
    <mergeCell ref="D39:F39"/>
    <mergeCell ref="D40:F40"/>
    <mergeCell ref="D73:F73"/>
    <mergeCell ref="D74:F74"/>
    <mergeCell ref="A1:H1"/>
    <mergeCell ref="D35:F35"/>
    <mergeCell ref="D36:F36"/>
    <mergeCell ref="D37:F37"/>
    <mergeCell ref="D2:F2"/>
    <mergeCell ref="D3:F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5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44743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f>H2</f>
        <v>44743</v>
      </c>
      <c r="B6" s="19"/>
      <c r="C6" s="67" t="s">
        <v>5</v>
      </c>
      <c r="D6" s="21"/>
      <c r="E6" s="21"/>
      <c r="F6" s="22">
        <f>+'juin 2022'!F71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9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9" ht="16.5" thickBot="1" x14ac:dyDescent="0.35"/>
    <row r="35" spans="1:9" ht="16.5" thickBot="1" x14ac:dyDescent="0.35">
      <c r="A35" s="2"/>
      <c r="B35" s="51"/>
      <c r="C35" s="6" t="str">
        <f>+'jan 2022'!C35</f>
        <v>Solde vérifié le :</v>
      </c>
      <c r="D35" s="94"/>
      <c r="E35" s="95"/>
      <c r="F35" s="96"/>
    </row>
    <row r="36" spans="1:9" ht="27" customHeight="1" thickBot="1" x14ac:dyDescent="0.35">
      <c r="A36" s="2"/>
      <c r="B36" s="51"/>
      <c r="C36" s="6" t="str">
        <f>+'jan 2022'!C36</f>
        <v>Visa de la caissière / du caissier</v>
      </c>
      <c r="D36" s="97"/>
      <c r="E36" s="98"/>
      <c r="F36" s="99"/>
      <c r="G36" s="52"/>
      <c r="H36" s="52"/>
      <c r="I36" s="52"/>
    </row>
    <row r="37" spans="1:9" ht="27.75" customHeight="1" thickBot="1" x14ac:dyDescent="0.35">
      <c r="A37" s="2"/>
      <c r="B37" s="51"/>
      <c r="C37" s="6" t="str">
        <f>+'jan 2022'!C37</f>
        <v>Visa de la / du responsable :</v>
      </c>
      <c r="D37" s="100"/>
      <c r="E37" s="101"/>
      <c r="F37" s="102"/>
      <c r="G37" s="52"/>
      <c r="H37" s="52"/>
      <c r="I37" s="52"/>
    </row>
    <row r="38" spans="1:9" s="5" customFormat="1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9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44743</v>
      </c>
    </row>
    <row r="40" spans="1:9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9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9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9" x14ac:dyDescent="0.3">
      <c r="A43" s="58"/>
      <c r="B43" s="69"/>
      <c r="C43" s="59" t="s">
        <v>12</v>
      </c>
      <c r="D43" s="60"/>
      <c r="E43" s="60"/>
      <c r="F43" s="22">
        <f>F33</f>
        <v>0</v>
      </c>
      <c r="G43" s="61"/>
      <c r="H43" s="62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x14ac:dyDescent="0.3">
      <c r="A68" s="63"/>
      <c r="B68" s="32"/>
      <c r="C68" s="33"/>
      <c r="D68" s="28"/>
      <c r="E68" s="28"/>
      <c r="F68" s="29"/>
      <c r="G68" s="30"/>
      <c r="H68" s="31"/>
    </row>
    <row r="69" spans="1:8" ht="16.5" thickBot="1" x14ac:dyDescent="0.35">
      <c r="A69" s="64"/>
      <c r="B69" s="35"/>
      <c r="C69" s="36"/>
      <c r="D69" s="37"/>
      <c r="E69" s="37"/>
      <c r="F69" s="38"/>
      <c r="G69" s="39"/>
      <c r="H69" s="40"/>
    </row>
    <row r="70" spans="1:8" s="65" customFormat="1" ht="16.5" thickBot="1" x14ac:dyDescent="0.35">
      <c r="A70" s="41"/>
      <c r="B70" s="42"/>
      <c r="C70" s="43" t="s">
        <v>2</v>
      </c>
      <c r="D70" s="44">
        <f>SUM(D43:D69)</f>
        <v>0</v>
      </c>
      <c r="E70" s="44">
        <f>SUBTOTAL(109,E43:E69)</f>
        <v>0</v>
      </c>
      <c r="F70" s="44"/>
      <c r="G70" s="45"/>
      <c r="H70" s="46"/>
    </row>
    <row r="71" spans="1:8" s="65" customFormat="1" ht="16.5" thickBot="1" x14ac:dyDescent="0.35">
      <c r="A71" s="41"/>
      <c r="B71" s="42"/>
      <c r="C71" s="43" t="s">
        <v>3</v>
      </c>
      <c r="D71" s="66">
        <f>+D32+D70</f>
        <v>0</v>
      </c>
      <c r="E71" s="66">
        <f>+E32+E70</f>
        <v>0</v>
      </c>
      <c r="F71" s="44">
        <f>F43-D70+E70</f>
        <v>0</v>
      </c>
      <c r="G71" s="48"/>
      <c r="H71" s="49"/>
    </row>
    <row r="72" spans="1:8" ht="16.5" thickBot="1" x14ac:dyDescent="0.35"/>
    <row r="73" spans="1:8" ht="16.5" thickBot="1" x14ac:dyDescent="0.35">
      <c r="A73" s="2"/>
      <c r="B73" s="51"/>
      <c r="C73" s="6" t="str">
        <f>+'jan 2022'!C73</f>
        <v>Solde vérifié le :</v>
      </c>
      <c r="D73" s="106">
        <f>D35</f>
        <v>0</v>
      </c>
      <c r="E73" s="107"/>
      <c r="F73" s="108"/>
    </row>
    <row r="74" spans="1:8" ht="27" customHeight="1" thickBot="1" x14ac:dyDescent="0.35">
      <c r="A74" s="2"/>
      <c r="B74" s="51"/>
      <c r="C74" s="6" t="str">
        <f>+'jan 2022'!C74</f>
        <v>Visa de la caissière / du caissier</v>
      </c>
      <c r="D74" s="109"/>
      <c r="E74" s="110"/>
      <c r="F74" s="111"/>
    </row>
    <row r="75" spans="1:8" ht="27" customHeight="1" thickBot="1" x14ac:dyDescent="0.35">
      <c r="A75" s="2"/>
      <c r="B75" s="51"/>
      <c r="C75" s="6" t="str">
        <f>+'jan 2022'!C75</f>
        <v>Visa de la / du responsable :</v>
      </c>
      <c r="D75" s="89"/>
      <c r="E75" s="90"/>
      <c r="F75" s="91"/>
    </row>
  </sheetData>
  <sheetProtection algorithmName="SHA-512" hashValue="SLaWwTjpEt3AYqkO/toziS1mourPTNg7rT7nmI3XRSHrJNrFAsYWrEQACmX7qp/miKiAfrAgvChGUgLmUn3b0Q==" saltValue="4VEemP01rznbp/DuqcPM6w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75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51.75" customHeight="1" thickBot="1" x14ac:dyDescent="0.35">
      <c r="A1" s="92" t="s">
        <v>15</v>
      </c>
      <c r="B1" s="92"/>
      <c r="C1" s="92"/>
      <c r="D1" s="93"/>
      <c r="E1" s="93"/>
      <c r="F1" s="93"/>
      <c r="G1" s="92"/>
      <c r="H1" s="93"/>
    </row>
    <row r="2" spans="1:8" s="5" customFormat="1" ht="16.5" thickBot="1" x14ac:dyDescent="0.35">
      <c r="A2" s="6"/>
      <c r="B2" s="7"/>
      <c r="C2" s="6" t="str">
        <f>+'Base 2022'!$A$4</f>
        <v>Nom de la faculté / institut / service :</v>
      </c>
      <c r="D2" s="103">
        <f>'Base 2022'!D4:H4</f>
        <v>0</v>
      </c>
      <c r="E2" s="104"/>
      <c r="F2" s="105"/>
      <c r="G2" s="6" t="s">
        <v>8</v>
      </c>
      <c r="H2" s="8">
        <v>44774</v>
      </c>
    </row>
    <row r="3" spans="1:8" s="5" customFormat="1" ht="16.5" thickBot="1" x14ac:dyDescent="0.35">
      <c r="A3" s="6"/>
      <c r="B3" s="7"/>
      <c r="C3" s="6" t="str">
        <f>+'Base 2022'!$A$5</f>
        <v>Nom de la caissière / du caissier</v>
      </c>
      <c r="D3" s="89">
        <f>'Base 2022'!D5:H5</f>
        <v>0</v>
      </c>
      <c r="E3" s="90"/>
      <c r="F3" s="91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16</v>
      </c>
    </row>
    <row r="6" spans="1:8" s="5" customFormat="1" x14ac:dyDescent="0.3">
      <c r="A6" s="18">
        <f>H2</f>
        <v>44774</v>
      </c>
      <c r="B6" s="19"/>
      <c r="C6" s="67" t="s">
        <v>5</v>
      </c>
      <c r="D6" s="21"/>
      <c r="E6" s="21"/>
      <c r="F6" s="22">
        <f>+'juillet 2022'!F71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x14ac:dyDescent="0.3">
      <c r="A27" s="25"/>
      <c r="B27" s="32"/>
      <c r="C27" s="33"/>
      <c r="D27" s="28"/>
      <c r="E27" s="28"/>
      <c r="F27" s="29"/>
      <c r="G27" s="30"/>
      <c r="H27" s="31"/>
    </row>
    <row r="28" spans="1:8" s="5" customFormat="1" x14ac:dyDescent="0.3">
      <c r="A28" s="25"/>
      <c r="B28" s="32"/>
      <c r="C28" s="33"/>
      <c r="D28" s="28"/>
      <c r="E28" s="28"/>
      <c r="F28" s="29"/>
      <c r="G28" s="30"/>
      <c r="H28" s="31"/>
    </row>
    <row r="29" spans="1:8" s="5" customFormat="1" x14ac:dyDescent="0.3">
      <c r="A29" s="25"/>
      <c r="B29" s="32"/>
      <c r="C29" s="33"/>
      <c r="D29" s="28"/>
      <c r="E29" s="28"/>
      <c r="F29" s="29"/>
      <c r="G29" s="30"/>
      <c r="H29" s="31"/>
    </row>
    <row r="30" spans="1:8" s="5" customFormat="1" x14ac:dyDescent="0.3">
      <c r="A30" s="25"/>
      <c r="B30" s="32"/>
      <c r="C30" s="33"/>
      <c r="D30" s="28"/>
      <c r="E30" s="28"/>
      <c r="F30" s="29"/>
      <c r="G30" s="30"/>
      <c r="H30" s="31"/>
    </row>
    <row r="31" spans="1:8" s="5" customFormat="1" ht="16.5" thickBot="1" x14ac:dyDescent="0.35">
      <c r="A31" s="34"/>
      <c r="B31" s="35"/>
      <c r="C31" s="36"/>
      <c r="D31" s="37"/>
      <c r="E31" s="37"/>
      <c r="F31" s="38"/>
      <c r="G31" s="39"/>
      <c r="H31" s="40"/>
    </row>
    <row r="32" spans="1:8" s="47" customFormat="1" ht="16.5" thickBot="1" x14ac:dyDescent="0.35">
      <c r="A32" s="41"/>
      <c r="B32" s="42"/>
      <c r="C32" s="43" t="s">
        <v>2</v>
      </c>
      <c r="D32" s="44">
        <f>SUBTOTAL(109,D6:D31)</f>
        <v>0</v>
      </c>
      <c r="E32" s="44">
        <f>SUBTOTAL(109,E6:E31)</f>
        <v>0</v>
      </c>
      <c r="F32" s="44"/>
      <c r="G32" s="45"/>
      <c r="H32" s="46"/>
    </row>
    <row r="33" spans="1:9" s="47" customFormat="1" ht="16.5" thickBot="1" x14ac:dyDescent="0.35">
      <c r="A33" s="41"/>
      <c r="B33" s="42"/>
      <c r="C33" s="43" t="s">
        <v>3</v>
      </c>
      <c r="D33" s="48"/>
      <c r="E33" s="44"/>
      <c r="F33" s="44">
        <f>F6-D32+E32</f>
        <v>0</v>
      </c>
      <c r="G33" s="48"/>
      <c r="H33" s="49"/>
    </row>
    <row r="34" spans="1:9" ht="16.5" thickBot="1" x14ac:dyDescent="0.35"/>
    <row r="35" spans="1:9" ht="16.5" thickBot="1" x14ac:dyDescent="0.35">
      <c r="A35" s="2"/>
      <c r="B35" s="51"/>
      <c r="C35" s="6" t="str">
        <f>+'jan 2022'!C35</f>
        <v>Solde vérifié le :</v>
      </c>
      <c r="D35" s="94"/>
      <c r="E35" s="95"/>
      <c r="F35" s="96"/>
    </row>
    <row r="36" spans="1:9" ht="27" customHeight="1" thickBot="1" x14ac:dyDescent="0.35">
      <c r="A36" s="2"/>
      <c r="B36" s="51"/>
      <c r="C36" s="6" t="str">
        <f>+'jan 2022'!C36</f>
        <v>Visa de la caissière / du caissier</v>
      </c>
      <c r="D36" s="97"/>
      <c r="E36" s="98"/>
      <c r="F36" s="99"/>
      <c r="G36" s="52"/>
      <c r="H36" s="52"/>
      <c r="I36" s="52"/>
    </row>
    <row r="37" spans="1:9" ht="27.75" customHeight="1" thickBot="1" x14ac:dyDescent="0.35">
      <c r="A37" s="2"/>
      <c r="B37" s="51"/>
      <c r="C37" s="6" t="str">
        <f>+'jan 2022'!C37</f>
        <v>Visa de la / du responsable :</v>
      </c>
      <c r="D37" s="100"/>
      <c r="E37" s="101"/>
      <c r="F37" s="102"/>
      <c r="G37" s="52"/>
      <c r="H37" s="52"/>
      <c r="I37" s="52"/>
    </row>
    <row r="38" spans="1:9" s="5" customFormat="1" ht="51.75" customHeight="1" thickBot="1" x14ac:dyDescent="0.35">
      <c r="A38" s="92" t="s">
        <v>15</v>
      </c>
      <c r="B38" s="92"/>
      <c r="C38" s="92"/>
      <c r="D38" s="93"/>
      <c r="E38" s="93"/>
      <c r="F38" s="93"/>
      <c r="G38" s="92"/>
      <c r="H38" s="93"/>
    </row>
    <row r="39" spans="1:9" ht="16.5" thickBot="1" x14ac:dyDescent="0.35">
      <c r="A39" s="6"/>
      <c r="B39" s="7"/>
      <c r="C39" s="6" t="str">
        <f>+'Base 2022'!$A$4</f>
        <v>Nom de la faculté / institut / service :</v>
      </c>
      <c r="D39" s="103">
        <f>D2</f>
        <v>0</v>
      </c>
      <c r="E39" s="104"/>
      <c r="F39" s="105"/>
      <c r="G39" s="6" t="s">
        <v>8</v>
      </c>
      <c r="H39" s="8">
        <f>H2</f>
        <v>44774</v>
      </c>
    </row>
    <row r="40" spans="1:9" ht="16.5" thickBot="1" x14ac:dyDescent="0.35">
      <c r="A40" s="6"/>
      <c r="B40" s="7"/>
      <c r="C40" s="6" t="str">
        <f>+'Base 2022'!$A$5</f>
        <v>Nom de la caissière / du caissier</v>
      </c>
      <c r="D40" s="89">
        <f>D3</f>
        <v>0</v>
      </c>
      <c r="E40" s="90"/>
      <c r="F40" s="91"/>
      <c r="G40" s="6"/>
      <c r="H40" s="6"/>
    </row>
    <row r="41" spans="1:9" ht="16.5" thickBot="1" x14ac:dyDescent="0.35">
      <c r="A41" s="9"/>
      <c r="B41" s="10"/>
      <c r="C41" s="11"/>
      <c r="D41" s="11"/>
      <c r="E41" s="11"/>
      <c r="F41" s="11"/>
      <c r="G41" s="11"/>
      <c r="H41" s="11"/>
    </row>
    <row r="42" spans="1:9" ht="32.25" thickBot="1" x14ac:dyDescent="0.35">
      <c r="A42" s="53" t="s">
        <v>1</v>
      </c>
      <c r="B42" s="13" t="s">
        <v>13</v>
      </c>
      <c r="C42" s="54" t="s">
        <v>0</v>
      </c>
      <c r="D42" s="15" t="s">
        <v>7</v>
      </c>
      <c r="E42" s="55" t="s">
        <v>6</v>
      </c>
      <c r="F42" s="55" t="s">
        <v>3</v>
      </c>
      <c r="G42" s="56" t="s">
        <v>10</v>
      </c>
      <c r="H42" s="57" t="s">
        <v>11</v>
      </c>
    </row>
    <row r="43" spans="1:9" x14ac:dyDescent="0.3">
      <c r="A43" s="58"/>
      <c r="B43" s="19"/>
      <c r="C43" s="68" t="s">
        <v>12</v>
      </c>
      <c r="D43" s="60"/>
      <c r="E43" s="60"/>
      <c r="F43" s="22">
        <f>F33</f>
        <v>0</v>
      </c>
      <c r="G43" s="61"/>
      <c r="H43" s="62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x14ac:dyDescent="0.3">
      <c r="A61" s="63"/>
      <c r="B61" s="32"/>
      <c r="C61" s="33"/>
      <c r="D61" s="28"/>
      <c r="E61" s="28"/>
      <c r="F61" s="29"/>
      <c r="G61" s="30"/>
      <c r="H61" s="31"/>
    </row>
    <row r="62" spans="1:8" x14ac:dyDescent="0.3">
      <c r="A62" s="63"/>
      <c r="B62" s="32"/>
      <c r="C62" s="33"/>
      <c r="D62" s="28"/>
      <c r="E62" s="28"/>
      <c r="F62" s="29"/>
      <c r="G62" s="30"/>
      <c r="H62" s="31"/>
    </row>
    <row r="63" spans="1:8" x14ac:dyDescent="0.3">
      <c r="A63" s="63"/>
      <c r="B63" s="32"/>
      <c r="C63" s="33"/>
      <c r="D63" s="28"/>
      <c r="E63" s="28"/>
      <c r="F63" s="29"/>
      <c r="G63" s="30"/>
      <c r="H63" s="31"/>
    </row>
    <row r="64" spans="1:8" x14ac:dyDescent="0.3">
      <c r="A64" s="63"/>
      <c r="B64" s="32"/>
      <c r="C64" s="33"/>
      <c r="D64" s="28"/>
      <c r="E64" s="28"/>
      <c r="F64" s="29"/>
      <c r="G64" s="30"/>
      <c r="H64" s="31"/>
    </row>
    <row r="65" spans="1:8" x14ac:dyDescent="0.3">
      <c r="A65" s="63"/>
      <c r="B65" s="32"/>
      <c r="C65" s="33"/>
      <c r="D65" s="28"/>
      <c r="E65" s="28"/>
      <c r="F65" s="29"/>
      <c r="G65" s="30"/>
      <c r="H65" s="31"/>
    </row>
    <row r="66" spans="1:8" x14ac:dyDescent="0.3">
      <c r="A66" s="63"/>
      <c r="B66" s="32"/>
      <c r="C66" s="33"/>
      <c r="D66" s="28"/>
      <c r="E66" s="28"/>
      <c r="F66" s="29"/>
      <c r="G66" s="30"/>
      <c r="H66" s="31"/>
    </row>
    <row r="67" spans="1:8" x14ac:dyDescent="0.3">
      <c r="A67" s="63"/>
      <c r="B67" s="32"/>
      <c r="C67" s="33"/>
      <c r="D67" s="28"/>
      <c r="E67" s="28"/>
      <c r="F67" s="29"/>
      <c r="G67" s="30"/>
      <c r="H67" s="31"/>
    </row>
    <row r="68" spans="1:8" x14ac:dyDescent="0.3">
      <c r="A68" s="63"/>
      <c r="B68" s="32"/>
      <c r="C68" s="33"/>
      <c r="D68" s="28"/>
      <c r="E68" s="28"/>
      <c r="F68" s="29"/>
      <c r="G68" s="30"/>
      <c r="H68" s="31"/>
    </row>
    <row r="69" spans="1:8" ht="16.5" thickBot="1" x14ac:dyDescent="0.35">
      <c r="A69" s="64"/>
      <c r="B69" s="35"/>
      <c r="C69" s="36"/>
      <c r="D69" s="37"/>
      <c r="E69" s="37"/>
      <c r="F69" s="38"/>
      <c r="G69" s="39"/>
      <c r="H69" s="40"/>
    </row>
    <row r="70" spans="1:8" s="65" customFormat="1" ht="16.5" thickBot="1" x14ac:dyDescent="0.35">
      <c r="A70" s="41"/>
      <c r="B70" s="42"/>
      <c r="C70" s="43" t="s">
        <v>2</v>
      </c>
      <c r="D70" s="44">
        <f>SUM(D43:D69)</f>
        <v>0</v>
      </c>
      <c r="E70" s="44">
        <f>SUBTOTAL(109,E43:E69)</f>
        <v>0</v>
      </c>
      <c r="F70" s="44"/>
      <c r="G70" s="45"/>
      <c r="H70" s="46"/>
    </row>
    <row r="71" spans="1:8" s="65" customFormat="1" ht="16.5" thickBot="1" x14ac:dyDescent="0.35">
      <c r="A71" s="41"/>
      <c r="B71" s="42"/>
      <c r="C71" s="43" t="s">
        <v>3</v>
      </c>
      <c r="D71" s="66">
        <f>+D32+D70</f>
        <v>0</v>
      </c>
      <c r="E71" s="66">
        <f>+E32+E70</f>
        <v>0</v>
      </c>
      <c r="F71" s="44">
        <f>F43-D70+E70</f>
        <v>0</v>
      </c>
      <c r="G71" s="48"/>
      <c r="H71" s="49"/>
    </row>
    <row r="72" spans="1:8" ht="16.5" thickBot="1" x14ac:dyDescent="0.35"/>
    <row r="73" spans="1:8" ht="16.5" thickBot="1" x14ac:dyDescent="0.35">
      <c r="A73" s="2"/>
      <c r="B73" s="51"/>
      <c r="C73" s="6" t="str">
        <f>+'jan 2022'!C73</f>
        <v>Solde vérifié le :</v>
      </c>
      <c r="D73" s="106">
        <f>D35</f>
        <v>0</v>
      </c>
      <c r="E73" s="107"/>
      <c r="F73" s="108"/>
    </row>
    <row r="74" spans="1:8" ht="27" customHeight="1" thickBot="1" x14ac:dyDescent="0.35">
      <c r="A74" s="2"/>
      <c r="B74" s="51"/>
      <c r="C74" s="6" t="str">
        <f>+'jan 2022'!C74</f>
        <v>Visa de la caissière / du caissier</v>
      </c>
      <c r="D74" s="109"/>
      <c r="E74" s="110"/>
      <c r="F74" s="111"/>
    </row>
    <row r="75" spans="1:8" ht="27" customHeight="1" thickBot="1" x14ac:dyDescent="0.35">
      <c r="A75" s="2"/>
      <c r="B75" s="51"/>
      <c r="C75" s="6" t="str">
        <f>+'jan 2022'!C75</f>
        <v>Visa de la / du responsable :</v>
      </c>
      <c r="D75" s="89"/>
      <c r="E75" s="90"/>
      <c r="F75" s="91"/>
    </row>
  </sheetData>
  <sheetProtection algorithmName="SHA-512" hashValue="ZF0feHPvp43VSWfLs9VGPyTcaDsui/21seIwtt6qBrAE/mcD8DDETrdFfNmR8TMsb5PSOKUqICPD30G0ja2bEQ==" saltValue="sDlNri0PKYAeHUnHqPBSBg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&amp;L&amp;"Gellix,Normal"&amp;8Version finale du 30.06.2022&amp;R&amp;"Gellix,Normal"&amp;8Formulaire SCG</oddFooter>
  </headerFooter>
  <rowBreaks count="1" manualBreakCount="1">
    <brk id="3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Base 2022</vt:lpstr>
      <vt:lpstr>jan 2022</vt:lpstr>
      <vt:lpstr>fév 2022</vt:lpstr>
      <vt:lpstr>mars 2022</vt:lpstr>
      <vt:lpstr>avril 2022</vt:lpstr>
      <vt:lpstr>mai 2022</vt:lpstr>
      <vt:lpstr>juin 2022</vt:lpstr>
      <vt:lpstr>juillet 2022</vt:lpstr>
      <vt:lpstr>août 2022</vt:lpstr>
      <vt:lpstr>sept 2022</vt:lpstr>
      <vt:lpstr>oct 2022</vt:lpstr>
      <vt:lpstr>nov 2022</vt:lpstr>
      <vt:lpstr>déc 2022</vt:lpstr>
      <vt:lpstr>'août 2022'!Zone_d_impression</vt:lpstr>
      <vt:lpstr>'avril 2022'!Zone_d_impression</vt:lpstr>
      <vt:lpstr>'Base 2022'!Zone_d_impression</vt:lpstr>
      <vt:lpstr>'déc 2022'!Zone_d_impression</vt:lpstr>
      <vt:lpstr>'fév 2022'!Zone_d_impression</vt:lpstr>
      <vt:lpstr>'jan 2022'!Zone_d_impression</vt:lpstr>
      <vt:lpstr>'juillet 2022'!Zone_d_impression</vt:lpstr>
      <vt:lpstr>'juin 2022'!Zone_d_impression</vt:lpstr>
      <vt:lpstr>'mai 2022'!Zone_d_impression</vt:lpstr>
      <vt:lpstr>'mars 2022'!Zone_d_impression</vt:lpstr>
      <vt:lpstr>'nov 2022'!Zone_d_impression</vt:lpstr>
      <vt:lpstr>'oct 2022'!Zone_d_impression</vt:lpstr>
      <vt:lpstr>'sept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VOIROL Laurence</cp:lastModifiedBy>
  <cp:lastPrinted>2022-07-07T11:41:10Z</cp:lastPrinted>
  <dcterms:created xsi:type="dcterms:W3CDTF">1996-10-21T11:03:58Z</dcterms:created>
  <dcterms:modified xsi:type="dcterms:W3CDTF">2022-07-15T08:10:12Z</dcterms:modified>
</cp:coreProperties>
</file>